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60" i="1"/>
  <c r="G61"/>
  <c r="G62"/>
  <c r="G63"/>
  <c r="G64"/>
  <c r="G65"/>
  <c r="G66"/>
  <c r="G67"/>
  <c r="G68"/>
  <c r="G69"/>
  <c r="G70"/>
  <c r="G71"/>
  <c r="G72"/>
  <c r="G73"/>
  <c r="G74"/>
  <c r="G75"/>
  <c r="G76"/>
  <c r="G77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3"/>
</calcChain>
</file>

<file path=xl/sharedStrings.xml><?xml version="1.0" encoding="utf-8"?>
<sst xmlns="http://schemas.openxmlformats.org/spreadsheetml/2006/main" count="227" uniqueCount="152">
  <si>
    <t>Description</t>
  </si>
  <si>
    <t>01</t>
  </si>
  <si>
    <t>FRAME</t>
  </si>
  <si>
    <t>02</t>
  </si>
  <si>
    <t>03</t>
  </si>
  <si>
    <t>COVER</t>
  </si>
  <si>
    <t>04</t>
  </si>
  <si>
    <t>EXHAUST PIPE</t>
  </si>
  <si>
    <t>05</t>
  </si>
  <si>
    <t>PLUG EXHAUST PIPE</t>
  </si>
  <si>
    <t>06</t>
  </si>
  <si>
    <t>HINGE</t>
  </si>
  <si>
    <t>07</t>
  </si>
  <si>
    <t>08</t>
  </si>
  <si>
    <t>HOOK</t>
  </si>
  <si>
    <t>09</t>
  </si>
  <si>
    <t>CABLE FASTENER</t>
  </si>
  <si>
    <t>HANDLE</t>
  </si>
  <si>
    <t>FILTER HOLDER</t>
  </si>
  <si>
    <t>PROP</t>
  </si>
  <si>
    <t>LEVER</t>
  </si>
  <si>
    <t>SPRING</t>
  </si>
  <si>
    <t>GASKET</t>
  </si>
  <si>
    <t>PIPE</t>
  </si>
  <si>
    <t>FILTER</t>
  </si>
  <si>
    <t>BASE</t>
  </si>
  <si>
    <t>O-RING</t>
  </si>
  <si>
    <t>RING NUT</t>
  </si>
  <si>
    <t>FITTING</t>
  </si>
  <si>
    <t>CAP</t>
  </si>
  <si>
    <t>CASTOR WHEEL</t>
  </si>
  <si>
    <t>CLAMP</t>
  </si>
  <si>
    <t>GUIDE</t>
  </si>
  <si>
    <t>CONNECTOR</t>
  </si>
  <si>
    <t>SUPPORT</t>
  </si>
  <si>
    <t>SPLASH GUARD</t>
  </si>
  <si>
    <t>BLADE</t>
  </si>
  <si>
    <t>DECAL</t>
  </si>
  <si>
    <t>SCREW</t>
  </si>
  <si>
    <t>LOCK NUT</t>
  </si>
  <si>
    <t>WASHER</t>
  </si>
  <si>
    <t>DOWEL</t>
  </si>
  <si>
    <t>NUT</t>
  </si>
  <si>
    <t>Solution Tank</t>
  </si>
  <si>
    <t>Recovery Tank</t>
  </si>
  <si>
    <t>E82625</t>
  </si>
  <si>
    <t>E82545</t>
  </si>
  <si>
    <t>E12649</t>
  </si>
  <si>
    <t>Exhaust Pipe</t>
  </si>
  <si>
    <t>E12648</t>
  </si>
  <si>
    <t>Plug Exhaust Pipe</t>
  </si>
  <si>
    <t>E82358</t>
  </si>
  <si>
    <t>Hinge, Simpla</t>
  </si>
  <si>
    <t>E88332</t>
  </si>
  <si>
    <t>E83918</t>
  </si>
  <si>
    <t>Clamp</t>
  </si>
  <si>
    <t>E82350</t>
  </si>
  <si>
    <t>E83849</t>
  </si>
  <si>
    <t>Cable Fastener</t>
  </si>
  <si>
    <t>E82683</t>
  </si>
  <si>
    <t>Hinge, Media 26</t>
  </si>
  <si>
    <t>E88090</t>
  </si>
  <si>
    <t>Handle Enjoy 365</t>
  </si>
  <si>
    <t>E83995</t>
  </si>
  <si>
    <t>Ring</t>
  </si>
  <si>
    <t>E82668</t>
  </si>
  <si>
    <t>Prop</t>
  </si>
  <si>
    <t>E88731</t>
  </si>
  <si>
    <t>Adjustment Lever</t>
  </si>
  <si>
    <t>E86140</t>
  </si>
  <si>
    <t>Rear Frame</t>
  </si>
  <si>
    <t>E82429</t>
  </si>
  <si>
    <t>Cap</t>
  </si>
  <si>
    <t>E82332</t>
  </si>
  <si>
    <t>Gasket</t>
  </si>
  <si>
    <t>E82306</t>
  </si>
  <si>
    <t>Hose</t>
  </si>
  <si>
    <t>E82614</t>
  </si>
  <si>
    <t>Cover, Filter</t>
  </si>
  <si>
    <t>E83991</t>
  </si>
  <si>
    <t>Filter</t>
  </si>
  <si>
    <t>E82564</t>
  </si>
  <si>
    <t>Filter Holder Base</t>
  </si>
  <si>
    <t>E83885</t>
  </si>
  <si>
    <t>O-Ring</t>
  </si>
  <si>
    <t>E82281</t>
  </si>
  <si>
    <t>Ring Nut 3/4 in. D.13</t>
  </si>
  <si>
    <t>E82615</t>
  </si>
  <si>
    <t>Elbow</t>
  </si>
  <si>
    <t>E82391</t>
  </si>
  <si>
    <t>Plug</t>
  </si>
  <si>
    <t>E81570</t>
  </si>
  <si>
    <t>Tube</t>
  </si>
  <si>
    <t>E82291</t>
  </si>
  <si>
    <t>Caster</t>
  </si>
  <si>
    <t>E83966</t>
  </si>
  <si>
    <t>Hose Clamp</t>
  </si>
  <si>
    <t>E83574</t>
  </si>
  <si>
    <t>Clamp  WS17</t>
  </si>
  <si>
    <t>E87982</t>
  </si>
  <si>
    <t>E88164</t>
  </si>
  <si>
    <t>E83499</t>
  </si>
  <si>
    <t>Clamp  DRS/CRS</t>
  </si>
  <si>
    <t>E83604</t>
  </si>
  <si>
    <t>Connector</t>
  </si>
  <si>
    <t>E82263</t>
  </si>
  <si>
    <t>E88027</t>
  </si>
  <si>
    <t>E83573</t>
  </si>
  <si>
    <t>Recovery drain plug</t>
  </si>
  <si>
    <t>E83800</t>
  </si>
  <si>
    <t>Screw</t>
  </si>
  <si>
    <t>E82288</t>
  </si>
  <si>
    <t>E83867</t>
  </si>
  <si>
    <t>E83859</t>
  </si>
  <si>
    <t>Washer</t>
  </si>
  <si>
    <t>E83858</t>
  </si>
  <si>
    <t>E83879</t>
  </si>
  <si>
    <t>E83801</t>
  </si>
  <si>
    <t>E82707</t>
  </si>
  <si>
    <t>E83852</t>
  </si>
  <si>
    <t>Hex Nut, M6x5</t>
  </si>
  <si>
    <t>Drain hose guard</t>
  </si>
  <si>
    <t>Tank, Recovery</t>
  </si>
  <si>
    <t>Cover,</t>
  </si>
  <si>
    <t xml:space="preserve">Cable Fastener </t>
  </si>
  <si>
    <t xml:space="preserve">Plug, Solution Tank, </t>
  </si>
  <si>
    <t xml:space="preserve">Support, Solution Tank </t>
  </si>
  <si>
    <t xml:space="preserve">Male Connector 1/4 x 1/2 </t>
  </si>
  <si>
    <t xml:space="preserve">Screw, Pan Hd </t>
  </si>
  <si>
    <t>Hex Nut, M4x6 Zinc</t>
  </si>
  <si>
    <t>Screw M4x12 SS</t>
  </si>
  <si>
    <t>Washer M5x11x1 Zinc</t>
  </si>
  <si>
    <t xml:space="preserve">Bolt M8x35 </t>
  </si>
  <si>
    <t>Screw  M6x40 SS</t>
  </si>
  <si>
    <t>ITEM</t>
  </si>
  <si>
    <t>SKU</t>
  </si>
  <si>
    <t>QTY</t>
  </si>
  <si>
    <t>LOCK WASHER</t>
  </si>
  <si>
    <t>RIVET</t>
  </si>
  <si>
    <t>EXHAUST PIPE ASSEMBLY</t>
  </si>
  <si>
    <t>E81874</t>
  </si>
  <si>
    <t>E83868</t>
  </si>
  <si>
    <t>E83704</t>
  </si>
  <si>
    <t>E20084</t>
  </si>
  <si>
    <t>E81618</t>
  </si>
  <si>
    <t>E82600</t>
  </si>
  <si>
    <t xml:space="preserve">Washer M8x17x1.6 </t>
  </si>
  <si>
    <t>Lock Washer M8 Zinc</t>
  </si>
  <si>
    <t>Washer M8x13x2.2</t>
  </si>
  <si>
    <t>Bolt M5x16</t>
  </si>
  <si>
    <t xml:space="preserve">Washer M5x10x1 </t>
  </si>
  <si>
    <t>Kit, Sol. Drain Hose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</si>
</sst>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0" fillId="0" borderId="0" xfId="0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indent="3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" fontId="5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77"/>
  <sheetViews>
    <sheetView tabSelected="1" zoomScaleNormal="100" workbookViewId="0">
      <selection activeCell="C4" sqref="C4"/>
    </sheetView>
  </sheetViews>
  <sheetFormatPr defaultRowHeight="12.75"/>
  <cols>
    <col min="1" max="1" width="6" customWidth="1"/>
    <col min="3" max="3" width="13.42578125" customWidth="1"/>
    <col min="4" max="4" width="24.85546875" style="7" customWidth="1"/>
    <col min="6" max="6" width="2.85546875" customWidth="1"/>
    <col min="9" max="9" width="21.42578125" customWidth="1"/>
  </cols>
  <sheetData>
    <row r="2" spans="2:10" ht="11.1" customHeight="1">
      <c r="B2" s="8" t="s">
        <v>134</v>
      </c>
      <c r="C2" s="9" t="s">
        <v>135</v>
      </c>
      <c r="D2" s="10" t="s">
        <v>0</v>
      </c>
      <c r="E2" s="8" t="s">
        <v>136</v>
      </c>
      <c r="G2" s="8" t="s">
        <v>134</v>
      </c>
      <c r="H2" s="8" t="s">
        <v>135</v>
      </c>
      <c r="I2" s="10" t="s">
        <v>0</v>
      </c>
      <c r="J2" s="8" t="s">
        <v>136</v>
      </c>
    </row>
    <row r="3" spans="2:10" s="6" customFormat="1" ht="11.45" customHeight="1">
      <c r="B3" s="11" t="s">
        <v>1</v>
      </c>
      <c r="C3" s="15">
        <v>407634</v>
      </c>
      <c r="D3" s="13" t="s">
        <v>2</v>
      </c>
      <c r="E3" s="14">
        <v>1</v>
      </c>
      <c r="G3" s="14">
        <v>40</v>
      </c>
      <c r="H3" s="15">
        <v>400863</v>
      </c>
      <c r="I3" s="13" t="s">
        <v>35</v>
      </c>
      <c r="J3" s="14">
        <v>1</v>
      </c>
    </row>
    <row r="4" spans="2:10" s="6" customFormat="1" ht="11.45" customHeight="1">
      <c r="B4" s="11" t="s">
        <v>3</v>
      </c>
      <c r="C4" s="12" t="s">
        <v>45</v>
      </c>
      <c r="D4" s="13" t="s">
        <v>43</v>
      </c>
      <c r="E4" s="14">
        <v>1</v>
      </c>
      <c r="G4" s="14">
        <v>41</v>
      </c>
      <c r="H4" s="15">
        <v>400864</v>
      </c>
      <c r="I4" s="13" t="s">
        <v>36</v>
      </c>
      <c r="J4" s="14">
        <v>1</v>
      </c>
    </row>
    <row r="5" spans="2:10" s="6" customFormat="1" ht="11.45" customHeight="1">
      <c r="B5" s="11" t="s">
        <v>4</v>
      </c>
      <c r="C5" s="12" t="s">
        <v>46</v>
      </c>
      <c r="D5" s="13" t="s">
        <v>121</v>
      </c>
      <c r="E5" s="14">
        <v>1</v>
      </c>
      <c r="G5" s="14">
        <v>42</v>
      </c>
      <c r="H5" s="12" t="s">
        <v>107</v>
      </c>
      <c r="I5" s="13" t="s">
        <v>108</v>
      </c>
      <c r="J5" s="14">
        <v>1</v>
      </c>
    </row>
    <row r="6" spans="2:10" s="6" customFormat="1" ht="11.45" customHeight="1">
      <c r="B6" s="11" t="s">
        <v>6</v>
      </c>
      <c r="C6" s="12" t="s">
        <v>47</v>
      </c>
      <c r="D6" s="13" t="s">
        <v>48</v>
      </c>
      <c r="E6" s="14">
        <v>1</v>
      </c>
      <c r="G6" s="14">
        <v>43</v>
      </c>
      <c r="H6" s="15">
        <v>404941</v>
      </c>
      <c r="I6" s="13" t="s">
        <v>37</v>
      </c>
      <c r="J6" s="14">
        <v>1</v>
      </c>
    </row>
    <row r="7" spans="2:10" s="6" customFormat="1" ht="11.45" customHeight="1">
      <c r="B7" s="11" t="s">
        <v>8</v>
      </c>
      <c r="C7" s="12" t="s">
        <v>49</v>
      </c>
      <c r="D7" s="13" t="s">
        <v>50</v>
      </c>
      <c r="E7" s="14">
        <v>1</v>
      </c>
      <c r="G7" s="14">
        <v>44</v>
      </c>
      <c r="H7" s="15">
        <v>404942</v>
      </c>
      <c r="I7" s="13" t="s">
        <v>37</v>
      </c>
      <c r="J7" s="14">
        <v>1</v>
      </c>
    </row>
    <row r="8" spans="2:10" s="6" customFormat="1" ht="11.45" customHeight="1">
      <c r="B8" s="11" t="s">
        <v>10</v>
      </c>
      <c r="C8" s="12" t="s">
        <v>51</v>
      </c>
      <c r="D8" s="13" t="s">
        <v>52</v>
      </c>
      <c r="E8" s="14">
        <v>1</v>
      </c>
      <c r="G8" s="14">
        <v>45</v>
      </c>
      <c r="H8" s="15">
        <v>404956</v>
      </c>
      <c r="I8" s="13" t="s">
        <v>37</v>
      </c>
      <c r="J8" s="14">
        <v>1</v>
      </c>
    </row>
    <row r="9" spans="2:10" s="6" customFormat="1" ht="11.45" customHeight="1">
      <c r="B9" s="11" t="s">
        <v>12</v>
      </c>
      <c r="C9" s="12" t="s">
        <v>53</v>
      </c>
      <c r="D9" s="13" t="s">
        <v>122</v>
      </c>
      <c r="E9" s="14">
        <v>1</v>
      </c>
      <c r="G9" s="14">
        <v>48</v>
      </c>
      <c r="H9" s="15">
        <v>404957</v>
      </c>
      <c r="I9" s="13" t="s">
        <v>37</v>
      </c>
      <c r="J9" s="14">
        <v>1</v>
      </c>
    </row>
    <row r="10" spans="2:10" s="6" customFormat="1" ht="11.45" customHeight="1">
      <c r="B10" s="11" t="s">
        <v>13</v>
      </c>
      <c r="C10" s="12" t="s">
        <v>54</v>
      </c>
      <c r="D10" s="13" t="s">
        <v>55</v>
      </c>
      <c r="E10" s="14">
        <v>2</v>
      </c>
      <c r="G10" s="14">
        <v>49</v>
      </c>
      <c r="H10" s="15">
        <v>404958</v>
      </c>
      <c r="I10" s="13" t="s">
        <v>37</v>
      </c>
      <c r="J10" s="14">
        <v>1</v>
      </c>
    </row>
    <row r="11" spans="2:10" s="6" customFormat="1" ht="11.45" customHeight="1">
      <c r="B11" s="11" t="s">
        <v>15</v>
      </c>
      <c r="C11" s="12" t="s">
        <v>56</v>
      </c>
      <c r="D11" s="13" t="s">
        <v>123</v>
      </c>
      <c r="E11" s="14">
        <v>1</v>
      </c>
      <c r="G11" s="14">
        <v>50</v>
      </c>
      <c r="H11" s="12" t="s">
        <v>109</v>
      </c>
      <c r="I11" s="13" t="s">
        <v>110</v>
      </c>
      <c r="J11" s="14">
        <v>12</v>
      </c>
    </row>
    <row r="12" spans="2:10" s="6" customFormat="1" ht="11.45" customHeight="1">
      <c r="B12" s="14">
        <v>10</v>
      </c>
      <c r="C12" s="12" t="s">
        <v>57</v>
      </c>
      <c r="D12" s="13" t="s">
        <v>58</v>
      </c>
      <c r="E12" s="14">
        <v>4</v>
      </c>
      <c r="G12" s="14">
        <v>51</v>
      </c>
      <c r="H12" s="12" t="s">
        <v>111</v>
      </c>
      <c r="I12" s="13" t="s">
        <v>128</v>
      </c>
      <c r="J12" s="14">
        <v>3</v>
      </c>
    </row>
    <row r="13" spans="2:10" s="6" customFormat="1" ht="11.45" customHeight="1">
      <c r="B13" s="14">
        <v>11</v>
      </c>
      <c r="C13" s="12" t="s">
        <v>59</v>
      </c>
      <c r="D13" s="13" t="s">
        <v>60</v>
      </c>
      <c r="E13" s="14">
        <v>1</v>
      </c>
      <c r="G13" s="14">
        <v>52</v>
      </c>
      <c r="H13" s="12" t="s">
        <v>112</v>
      </c>
      <c r="I13" s="13" t="s">
        <v>129</v>
      </c>
      <c r="J13" s="14">
        <v>2</v>
      </c>
    </row>
    <row r="14" spans="2:10" s="6" customFormat="1" ht="11.45" customHeight="1">
      <c r="B14" s="14">
        <v>12</v>
      </c>
      <c r="C14" s="12" t="s">
        <v>61</v>
      </c>
      <c r="D14" s="13" t="s">
        <v>62</v>
      </c>
      <c r="E14" s="14">
        <v>1</v>
      </c>
      <c r="G14" s="14">
        <v>53</v>
      </c>
      <c r="H14" s="12" t="s">
        <v>113</v>
      </c>
      <c r="I14" s="13" t="s">
        <v>114</v>
      </c>
      <c r="J14" s="14">
        <v>2</v>
      </c>
    </row>
    <row r="15" spans="2:10" s="6" customFormat="1" ht="11.45" customHeight="1">
      <c r="B15" s="14">
        <v>13</v>
      </c>
      <c r="C15" s="12" t="s">
        <v>63</v>
      </c>
      <c r="D15" s="13" t="s">
        <v>64</v>
      </c>
      <c r="E15" s="14">
        <v>1</v>
      </c>
      <c r="G15" s="14">
        <v>54</v>
      </c>
      <c r="H15" s="12" t="s">
        <v>115</v>
      </c>
      <c r="I15" s="13" t="s">
        <v>130</v>
      </c>
      <c r="J15" s="14">
        <v>2</v>
      </c>
    </row>
    <row r="16" spans="2:10" s="6" customFormat="1" ht="11.45" customHeight="1">
      <c r="B16" s="14">
        <v>14</v>
      </c>
      <c r="C16" s="12" t="s">
        <v>65</v>
      </c>
      <c r="D16" s="13" t="s">
        <v>66</v>
      </c>
      <c r="E16" s="14">
        <v>1</v>
      </c>
      <c r="G16" s="14">
        <v>55</v>
      </c>
      <c r="H16" s="12" t="s">
        <v>116</v>
      </c>
      <c r="I16" s="13" t="s">
        <v>131</v>
      </c>
      <c r="J16" s="14">
        <v>2</v>
      </c>
    </row>
    <row r="17" spans="2:10" s="6" customFormat="1" ht="11.45" customHeight="1">
      <c r="B17" s="14">
        <v>15</v>
      </c>
      <c r="C17" s="12" t="s">
        <v>67</v>
      </c>
      <c r="D17" s="13" t="s">
        <v>68</v>
      </c>
      <c r="E17" s="14">
        <v>1</v>
      </c>
      <c r="G17" s="14">
        <v>56</v>
      </c>
      <c r="H17" s="15">
        <v>408889</v>
      </c>
      <c r="I17" s="13" t="s">
        <v>38</v>
      </c>
      <c r="J17" s="14">
        <v>2</v>
      </c>
    </row>
    <row r="18" spans="2:10" s="6" customFormat="1" ht="11.45" customHeight="1">
      <c r="B18" s="14">
        <v>16</v>
      </c>
      <c r="C18" s="15">
        <v>202477</v>
      </c>
      <c r="D18" s="13" t="s">
        <v>21</v>
      </c>
      <c r="E18" s="14">
        <v>1</v>
      </c>
      <c r="G18" s="14">
        <v>57</v>
      </c>
      <c r="H18" s="15">
        <v>409085</v>
      </c>
      <c r="I18" s="13" t="s">
        <v>39</v>
      </c>
      <c r="J18" s="14">
        <v>5</v>
      </c>
    </row>
    <row r="19" spans="2:10" s="6" customFormat="1" ht="11.45" customHeight="1">
      <c r="B19" s="14">
        <v>17</v>
      </c>
      <c r="C19" s="12" t="s">
        <v>69</v>
      </c>
      <c r="D19" s="13" t="s">
        <v>70</v>
      </c>
      <c r="E19" s="14">
        <v>1</v>
      </c>
      <c r="G19" s="14">
        <v>58</v>
      </c>
      <c r="H19" s="12" t="s">
        <v>117</v>
      </c>
      <c r="I19" s="13" t="s">
        <v>132</v>
      </c>
      <c r="J19" s="14">
        <v>1</v>
      </c>
    </row>
    <row r="20" spans="2:10" s="6" customFormat="1" ht="11.45" customHeight="1">
      <c r="B20" s="14">
        <v>18</v>
      </c>
      <c r="C20" s="12" t="s">
        <v>71</v>
      </c>
      <c r="D20" s="13" t="s">
        <v>72</v>
      </c>
      <c r="E20" s="14">
        <v>1</v>
      </c>
      <c r="G20" s="14">
        <v>59</v>
      </c>
      <c r="H20" s="12" t="s">
        <v>118</v>
      </c>
      <c r="I20" s="13" t="s">
        <v>133</v>
      </c>
      <c r="J20" s="14">
        <v>1</v>
      </c>
    </row>
    <row r="21" spans="2:10" s="6" customFormat="1" ht="11.45" customHeight="1">
      <c r="B21" s="14">
        <v>19</v>
      </c>
      <c r="C21" s="12" t="s">
        <v>73</v>
      </c>
      <c r="D21" s="13" t="s">
        <v>74</v>
      </c>
      <c r="E21" s="14">
        <v>1</v>
      </c>
      <c r="G21" s="14">
        <v>60</v>
      </c>
      <c r="H21" s="12" t="s">
        <v>119</v>
      </c>
      <c r="I21" s="13" t="s">
        <v>120</v>
      </c>
      <c r="J21" s="14">
        <v>2</v>
      </c>
    </row>
    <row r="22" spans="2:10" s="6" customFormat="1" ht="11.45" customHeight="1">
      <c r="B22" s="14">
        <v>20</v>
      </c>
      <c r="C22" s="12" t="s">
        <v>75</v>
      </c>
      <c r="D22" s="13" t="s">
        <v>76</v>
      </c>
      <c r="E22" s="14">
        <v>1</v>
      </c>
      <c r="G22" s="14">
        <v>61</v>
      </c>
      <c r="H22" s="23" t="s">
        <v>140</v>
      </c>
      <c r="I22" s="13" t="s">
        <v>146</v>
      </c>
      <c r="J22" s="14">
        <v>10</v>
      </c>
    </row>
    <row r="23" spans="2:10" s="6" customFormat="1" ht="11.45" customHeight="1">
      <c r="B23" s="14">
        <v>21</v>
      </c>
      <c r="C23" s="12" t="s">
        <v>77</v>
      </c>
      <c r="D23" s="13" t="s">
        <v>78</v>
      </c>
      <c r="E23" s="14">
        <v>1</v>
      </c>
      <c r="G23" s="14">
        <v>62</v>
      </c>
      <c r="H23" s="23" t="s">
        <v>141</v>
      </c>
      <c r="I23" s="13" t="s">
        <v>147</v>
      </c>
      <c r="J23" s="14">
        <v>4</v>
      </c>
    </row>
    <row r="24" spans="2:10" s="6" customFormat="1" ht="11.45" customHeight="1">
      <c r="B24" s="14">
        <v>22</v>
      </c>
      <c r="C24" s="12" t="s">
        <v>79</v>
      </c>
      <c r="D24" s="13" t="s">
        <v>80</v>
      </c>
      <c r="E24" s="14">
        <v>1</v>
      </c>
      <c r="G24" s="14">
        <v>63</v>
      </c>
      <c r="H24" s="15">
        <v>408817</v>
      </c>
      <c r="I24" s="16" t="s">
        <v>38</v>
      </c>
      <c r="J24" s="14">
        <v>8</v>
      </c>
    </row>
    <row r="25" spans="2:10" s="6" customFormat="1" ht="11.45" customHeight="1">
      <c r="B25" s="14">
        <v>23</v>
      </c>
      <c r="C25" s="12" t="s">
        <v>81</v>
      </c>
      <c r="D25" s="13" t="s">
        <v>82</v>
      </c>
      <c r="E25" s="14">
        <v>1</v>
      </c>
      <c r="G25" s="14">
        <v>64</v>
      </c>
      <c r="H25" s="23" t="s">
        <v>142</v>
      </c>
      <c r="I25" s="13" t="s">
        <v>148</v>
      </c>
      <c r="J25" s="14">
        <v>6</v>
      </c>
    </row>
    <row r="26" spans="2:10" s="6" customFormat="1" ht="11.45" customHeight="1">
      <c r="B26" s="14">
        <v>24</v>
      </c>
      <c r="C26" s="12" t="s">
        <v>83</v>
      </c>
      <c r="D26" s="13" t="s">
        <v>84</v>
      </c>
      <c r="E26" s="14">
        <v>1</v>
      </c>
      <c r="G26" s="14">
        <v>65</v>
      </c>
      <c r="H26" s="15">
        <v>408879</v>
      </c>
      <c r="I26" s="16" t="s">
        <v>38</v>
      </c>
      <c r="J26" s="14">
        <v>2</v>
      </c>
    </row>
    <row r="27" spans="2:10" s="6" customFormat="1" ht="11.45" customHeight="1">
      <c r="B27" s="14">
        <v>25</v>
      </c>
      <c r="C27" s="12" t="s">
        <v>85</v>
      </c>
      <c r="D27" s="13" t="s">
        <v>86</v>
      </c>
      <c r="E27" s="14">
        <v>1</v>
      </c>
      <c r="G27" s="14">
        <v>66</v>
      </c>
      <c r="H27" s="15">
        <v>409151</v>
      </c>
      <c r="I27" s="16" t="s">
        <v>40</v>
      </c>
      <c r="J27" s="14">
        <v>3</v>
      </c>
    </row>
    <row r="28" spans="2:10" s="6" customFormat="1" ht="11.45" customHeight="1">
      <c r="B28" s="14">
        <v>26</v>
      </c>
      <c r="C28" s="12" t="s">
        <v>87</v>
      </c>
      <c r="D28" s="13" t="s">
        <v>88</v>
      </c>
      <c r="E28" s="14">
        <v>1</v>
      </c>
      <c r="G28" s="14">
        <v>67</v>
      </c>
      <c r="H28" s="15">
        <v>409359</v>
      </c>
      <c r="I28" s="16" t="s">
        <v>138</v>
      </c>
      <c r="J28" s="14">
        <v>2</v>
      </c>
    </row>
    <row r="29" spans="2:10" s="6" customFormat="1" ht="11.45" customHeight="1">
      <c r="B29" s="14">
        <v>27</v>
      </c>
      <c r="C29" s="12" t="s">
        <v>89</v>
      </c>
      <c r="D29" s="13" t="s">
        <v>90</v>
      </c>
      <c r="E29" s="14">
        <v>2</v>
      </c>
      <c r="G29" s="14">
        <v>68</v>
      </c>
      <c r="H29" s="15">
        <v>409118</v>
      </c>
      <c r="I29" s="16" t="s">
        <v>42</v>
      </c>
      <c r="J29" s="14">
        <v>2</v>
      </c>
    </row>
    <row r="30" spans="2:10" s="6" customFormat="1" ht="11.45" customHeight="1">
      <c r="B30" s="14">
        <v>28</v>
      </c>
      <c r="C30" s="12" t="s">
        <v>91</v>
      </c>
      <c r="D30" s="13" t="s">
        <v>92</v>
      </c>
      <c r="E30" s="14">
        <v>1</v>
      </c>
      <c r="G30" s="14">
        <v>69</v>
      </c>
      <c r="H30" s="23" t="s">
        <v>143</v>
      </c>
      <c r="I30" s="13" t="s">
        <v>149</v>
      </c>
      <c r="J30" s="14">
        <v>2</v>
      </c>
    </row>
    <row r="31" spans="2:10" s="6" customFormat="1" ht="11.45" customHeight="1">
      <c r="B31" s="14">
        <v>29</v>
      </c>
      <c r="C31" s="12" t="s">
        <v>93</v>
      </c>
      <c r="D31" s="13" t="s">
        <v>94</v>
      </c>
      <c r="E31" s="14">
        <v>1</v>
      </c>
      <c r="G31" s="14">
        <v>70</v>
      </c>
      <c r="H31" s="15">
        <v>409141</v>
      </c>
      <c r="I31" s="16" t="s">
        <v>40</v>
      </c>
      <c r="J31" s="14">
        <v>2</v>
      </c>
    </row>
    <row r="32" spans="2:10" s="6" customFormat="1" ht="11.45" customHeight="1">
      <c r="B32" s="14">
        <v>30</v>
      </c>
      <c r="C32" s="12" t="s">
        <v>95</v>
      </c>
      <c r="D32" s="13" t="s">
        <v>96</v>
      </c>
      <c r="E32" s="14">
        <v>1</v>
      </c>
      <c r="G32" s="14">
        <v>71</v>
      </c>
      <c r="H32" s="23" t="s">
        <v>144</v>
      </c>
      <c r="I32" s="13" t="s">
        <v>150</v>
      </c>
      <c r="J32" s="14">
        <v>2</v>
      </c>
    </row>
    <row r="33" spans="2:10" s="6" customFormat="1" ht="11.45" customHeight="1">
      <c r="B33" s="14">
        <v>31</v>
      </c>
      <c r="C33" s="12" t="s">
        <v>97</v>
      </c>
      <c r="D33" s="13" t="s">
        <v>98</v>
      </c>
      <c r="E33" s="14">
        <v>1</v>
      </c>
      <c r="G33" s="14">
        <v>72</v>
      </c>
      <c r="H33" s="23" t="s">
        <v>145</v>
      </c>
      <c r="I33" s="13" t="s">
        <v>151</v>
      </c>
      <c r="J33" s="14">
        <v>1</v>
      </c>
    </row>
    <row r="34" spans="2:10" s="6" customFormat="1" ht="11.45" customHeight="1">
      <c r="B34" s="14">
        <v>32</v>
      </c>
      <c r="C34" s="12" t="s">
        <v>99</v>
      </c>
      <c r="D34" s="13" t="s">
        <v>124</v>
      </c>
      <c r="E34" s="14">
        <v>1</v>
      </c>
      <c r="G34" s="14">
        <v>73</v>
      </c>
      <c r="H34" s="15">
        <v>404959</v>
      </c>
      <c r="I34" s="16" t="s">
        <v>37</v>
      </c>
      <c r="J34" s="14">
        <v>1</v>
      </c>
    </row>
    <row r="35" spans="2:10" s="6" customFormat="1" ht="11.45" customHeight="1">
      <c r="B35" s="14">
        <v>33</v>
      </c>
      <c r="C35" s="12" t="s">
        <v>100</v>
      </c>
      <c r="D35" s="13" t="s">
        <v>127</v>
      </c>
      <c r="E35" s="14">
        <v>1</v>
      </c>
      <c r="G35" s="14">
        <v>74</v>
      </c>
      <c r="H35" s="15">
        <v>405025</v>
      </c>
      <c r="I35" s="16" t="s">
        <v>37</v>
      </c>
      <c r="J35" s="14">
        <v>1</v>
      </c>
    </row>
    <row r="36" spans="2:10" s="6" customFormat="1" ht="11.45" customHeight="1">
      <c r="B36" s="14">
        <v>34</v>
      </c>
      <c r="C36" s="12" t="s">
        <v>101</v>
      </c>
      <c r="D36" s="13" t="s">
        <v>102</v>
      </c>
      <c r="E36" s="14">
        <v>2</v>
      </c>
      <c r="G36" s="14">
        <v>75</v>
      </c>
      <c r="H36" s="15">
        <v>405024</v>
      </c>
      <c r="I36" s="16" t="s">
        <v>37</v>
      </c>
      <c r="J36" s="14">
        <v>1</v>
      </c>
    </row>
    <row r="37" spans="2:10" s="6" customFormat="1" ht="11.45" customHeight="1">
      <c r="B37" s="14">
        <v>35</v>
      </c>
      <c r="C37" s="12" t="s">
        <v>103</v>
      </c>
      <c r="D37" s="13" t="s">
        <v>104</v>
      </c>
      <c r="E37" s="14">
        <v>1</v>
      </c>
      <c r="G37" s="14">
        <v>76</v>
      </c>
      <c r="H37" s="15">
        <v>405038</v>
      </c>
      <c r="I37" s="16" t="s">
        <v>37</v>
      </c>
      <c r="J37" s="14">
        <v>1</v>
      </c>
    </row>
    <row r="38" spans="2:10" s="6" customFormat="1" ht="11.45" customHeight="1">
      <c r="B38" s="14">
        <v>37</v>
      </c>
      <c r="C38" s="15">
        <v>405919</v>
      </c>
      <c r="D38" s="13" t="s">
        <v>22</v>
      </c>
      <c r="E38" s="14">
        <v>1</v>
      </c>
      <c r="G38" s="14">
        <v>77</v>
      </c>
      <c r="H38" s="15">
        <v>405039</v>
      </c>
      <c r="I38" s="16" t="s">
        <v>37</v>
      </c>
      <c r="J38" s="14">
        <v>1</v>
      </c>
    </row>
    <row r="39" spans="2:10" s="6" customFormat="1" ht="11.45" customHeight="1">
      <c r="B39" s="14">
        <v>38</v>
      </c>
      <c r="C39" s="12" t="s">
        <v>105</v>
      </c>
      <c r="D39" s="13" t="s">
        <v>125</v>
      </c>
      <c r="E39" s="14">
        <v>1</v>
      </c>
      <c r="G39" s="14">
        <v>78</v>
      </c>
      <c r="H39" s="15">
        <v>410423</v>
      </c>
      <c r="I39" s="16" t="s">
        <v>28</v>
      </c>
      <c r="J39" s="14">
        <v>1</v>
      </c>
    </row>
    <row r="40" spans="2:10" s="6" customFormat="1" ht="11.45" customHeight="1">
      <c r="B40" s="14">
        <v>39</v>
      </c>
      <c r="C40" s="12" t="s">
        <v>106</v>
      </c>
      <c r="D40" s="13" t="s">
        <v>126</v>
      </c>
      <c r="E40" s="14">
        <v>1</v>
      </c>
    </row>
    <row r="41" spans="2:10" s="6" customFormat="1" ht="11.45" customHeight="1">
      <c r="B41" s="17"/>
      <c r="C41" s="18"/>
      <c r="D41" s="19"/>
      <c r="E41" s="17"/>
    </row>
    <row r="42" spans="2:10" s="6" customFormat="1" ht="11.45" customHeight="1">
      <c r="B42" s="17"/>
      <c r="C42" s="18"/>
      <c r="D42" s="19"/>
      <c r="E42" s="17"/>
    </row>
    <row r="43" spans="2:10" s="6" customFormat="1" ht="11.45" customHeight="1">
      <c r="B43" s="17"/>
      <c r="C43" s="20"/>
      <c r="D43" s="19"/>
      <c r="E43" s="17"/>
    </row>
    <row r="44" spans="2:10" s="6" customFormat="1" ht="11.45" customHeight="1">
      <c r="B44" s="17"/>
      <c r="C44" s="18"/>
      <c r="D44" s="19"/>
      <c r="E44" s="17"/>
    </row>
    <row r="45" spans="2:10" s="6" customFormat="1" ht="11.45" customHeight="1">
      <c r="B45" s="17"/>
      <c r="C45" s="18"/>
      <c r="D45" s="19"/>
      <c r="E45" s="17"/>
    </row>
    <row r="46" spans="2:10" s="6" customFormat="1" ht="11.45" customHeight="1">
      <c r="B46" s="17"/>
      <c r="C46" s="18"/>
      <c r="D46" s="19"/>
      <c r="E46" s="17"/>
    </row>
    <row r="47" spans="2:10" s="6" customFormat="1" ht="11.45" customHeight="1">
      <c r="B47" s="17"/>
      <c r="C47" s="18"/>
      <c r="D47" s="19"/>
      <c r="E47" s="17"/>
    </row>
    <row r="48" spans="2:10" s="6" customFormat="1" ht="11.45" customHeight="1">
      <c r="B48" s="17"/>
      <c r="C48" s="18"/>
      <c r="D48" s="19"/>
      <c r="E48" s="17"/>
    </row>
    <row r="49" spans="2:5" s="6" customFormat="1" ht="11.45" customHeight="1">
      <c r="B49" s="17"/>
      <c r="C49" s="20"/>
      <c r="D49" s="19"/>
      <c r="E49" s="17"/>
    </row>
    <row r="50" spans="2:5" s="6" customFormat="1" ht="11.45" customHeight="1">
      <c r="B50" s="17"/>
      <c r="C50" s="20"/>
      <c r="D50" s="19"/>
      <c r="E50" s="17"/>
    </row>
    <row r="51" spans="2:5" s="6" customFormat="1" ht="11.45" customHeight="1">
      <c r="B51" s="17"/>
      <c r="C51" s="20"/>
      <c r="D51" s="19"/>
      <c r="E51" s="17"/>
    </row>
    <row r="52" spans="2:5" s="6" customFormat="1" ht="11.45" customHeight="1">
      <c r="B52" s="17"/>
      <c r="C52" s="20"/>
      <c r="D52" s="19"/>
      <c r="E52" s="17"/>
    </row>
    <row r="53" spans="2:5" s="6" customFormat="1" ht="11.45" customHeight="1">
      <c r="B53" s="17"/>
      <c r="C53" s="20"/>
      <c r="D53" s="19"/>
      <c r="E53" s="17"/>
    </row>
    <row r="54" spans="2:5" s="6" customFormat="1" ht="11.45" customHeight="1">
      <c r="B54" s="17"/>
      <c r="C54" s="20"/>
      <c r="D54" s="19"/>
      <c r="E54" s="17"/>
    </row>
    <row r="55" spans="2:5" s="6" customFormat="1" ht="11.45" customHeight="1">
      <c r="B55" s="17"/>
      <c r="C55" s="18"/>
      <c r="D55" s="19"/>
      <c r="E55" s="17"/>
    </row>
    <row r="56" spans="2:5" s="6" customFormat="1" ht="11.45" customHeight="1">
      <c r="B56" s="17"/>
      <c r="C56" s="18"/>
      <c r="D56" s="19"/>
      <c r="E56" s="17"/>
    </row>
    <row r="57" spans="2:5" s="6" customFormat="1" ht="11.45" customHeight="1">
      <c r="B57" s="17"/>
      <c r="C57" s="20"/>
      <c r="D57" s="19"/>
      <c r="E57" s="17"/>
    </row>
    <row r="58" spans="2:5" s="6" customFormat="1" ht="11.45" customHeight="1">
      <c r="B58" s="17"/>
      <c r="C58" s="20"/>
      <c r="D58" s="19"/>
      <c r="E58" s="17"/>
    </row>
    <row r="59" spans="2:5" s="6" customFormat="1" ht="11.45" customHeight="1">
      <c r="B59" s="17"/>
      <c r="C59" s="20"/>
      <c r="D59" s="19"/>
      <c r="E59" s="17"/>
    </row>
    <row r="60" spans="2:5">
      <c r="B60" s="17"/>
      <c r="C60" s="21"/>
      <c r="D60" s="19"/>
      <c r="E60" s="17"/>
    </row>
    <row r="61" spans="2:5">
      <c r="B61" s="17"/>
      <c r="C61" s="21"/>
      <c r="D61" s="19"/>
      <c r="E61" s="17"/>
    </row>
    <row r="62" spans="2:5">
      <c r="B62" s="17"/>
      <c r="C62" s="21"/>
      <c r="D62" s="22"/>
      <c r="E62" s="17"/>
    </row>
    <row r="63" spans="2:5">
      <c r="B63" s="17"/>
      <c r="C63" s="21"/>
      <c r="D63" s="19"/>
      <c r="E63" s="17"/>
    </row>
    <row r="64" spans="2:5">
      <c r="B64" s="17"/>
      <c r="C64" s="21"/>
      <c r="D64" s="22"/>
      <c r="E64" s="17"/>
    </row>
    <row r="65" spans="2:5">
      <c r="B65" s="17"/>
      <c r="C65" s="21"/>
      <c r="D65" s="22"/>
      <c r="E65" s="17"/>
    </row>
    <row r="66" spans="2:5">
      <c r="B66" s="17"/>
      <c r="C66" s="21"/>
      <c r="D66" s="22"/>
      <c r="E66" s="17"/>
    </row>
    <row r="67" spans="2:5">
      <c r="B67" s="17"/>
      <c r="C67" s="21"/>
      <c r="D67" s="22"/>
      <c r="E67" s="17"/>
    </row>
    <row r="68" spans="2:5">
      <c r="B68" s="17"/>
      <c r="C68" s="21"/>
      <c r="D68" s="19"/>
      <c r="E68" s="17"/>
    </row>
    <row r="69" spans="2:5">
      <c r="B69" s="17"/>
      <c r="C69" s="21"/>
      <c r="D69" s="22"/>
      <c r="E69" s="17"/>
    </row>
    <row r="70" spans="2:5">
      <c r="B70" s="17"/>
      <c r="C70" s="21"/>
      <c r="D70" s="19"/>
      <c r="E70" s="17"/>
    </row>
    <row r="71" spans="2:5">
      <c r="B71" s="17"/>
      <c r="C71" s="21"/>
      <c r="D71" s="19"/>
      <c r="E71" s="17"/>
    </row>
    <row r="72" spans="2:5">
      <c r="B72" s="17"/>
      <c r="C72" s="21"/>
      <c r="D72" s="22"/>
      <c r="E72" s="17"/>
    </row>
    <row r="73" spans="2:5">
      <c r="B73" s="17"/>
      <c r="C73" s="21"/>
      <c r="D73" s="22"/>
      <c r="E73" s="17"/>
    </row>
    <row r="74" spans="2:5">
      <c r="B74" s="17"/>
      <c r="C74" s="21"/>
      <c r="D74" s="22"/>
      <c r="E74" s="17"/>
    </row>
    <row r="75" spans="2:5">
      <c r="B75" s="17"/>
      <c r="C75" s="21"/>
      <c r="D75" s="22"/>
      <c r="E75" s="17"/>
    </row>
    <row r="76" spans="2:5">
      <c r="B76" s="17"/>
      <c r="C76" s="21"/>
      <c r="D76" s="22"/>
      <c r="E76" s="17"/>
    </row>
    <row r="77" spans="2:5">
      <c r="B77" s="17"/>
      <c r="C77" s="21"/>
      <c r="D77" s="22"/>
      <c r="E77" s="17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77"/>
  <sheetViews>
    <sheetView topLeftCell="A46" workbookViewId="0">
      <selection activeCell="F60" sqref="F60:G77"/>
    </sheetView>
  </sheetViews>
  <sheetFormatPr defaultRowHeight="12.75"/>
  <cols>
    <col min="2" max="2" width="8.140625" customWidth="1"/>
    <col min="3" max="3" width="18.28515625" customWidth="1"/>
    <col min="4" max="4" width="18.85546875" customWidth="1"/>
    <col min="5" max="5" width="16.7109375" customWidth="1"/>
    <col min="6" max="6" width="23.140625" customWidth="1"/>
    <col min="7" max="7" width="43.28515625" customWidth="1"/>
  </cols>
  <sheetData>
    <row r="2" spans="2:7">
      <c r="C2" s="1"/>
      <c r="D2" s="1"/>
      <c r="E2" s="1"/>
      <c r="F2" s="1"/>
      <c r="G2" s="1"/>
    </row>
    <row r="3" spans="2:7" ht="15">
      <c r="B3" s="2" t="s">
        <v>1</v>
      </c>
      <c r="C3" s="3">
        <v>407634</v>
      </c>
      <c r="D3" s="2" t="s">
        <v>2</v>
      </c>
      <c r="E3" s="3">
        <v>1</v>
      </c>
      <c r="F3" s="4">
        <f>IF(ISNA(VLOOKUP(TRIM(C3),[1]!Table_Query_from_BetcoViews[[#All],[AlternateID]:[MainSKU]],4,FALSE))=TRUE,(C3),(LEFT(VLOOKUP(TRIM(C3),[1]!Table_Query_from_BetcoViews[[#All],[AlternateID]:[MainSKU]],4,FALSE),6)))</f>
        <v>407634</v>
      </c>
      <c r="G3" s="5" t="str">
        <f>IFERROR(VLOOKUP(TRIM(C3),[1]!Table_Query_from_BetcoViews[[AlternateID]:[ItemDescr2]],5,FALSE),D3)</f>
        <v>FRAME</v>
      </c>
    </row>
    <row r="4" spans="2:7" ht="15">
      <c r="B4" s="2" t="s">
        <v>3</v>
      </c>
      <c r="C4" s="3">
        <v>210399</v>
      </c>
      <c r="D4" t="s">
        <v>43</v>
      </c>
      <c r="E4" s="3">
        <v>1</v>
      </c>
      <c r="F4" s="4" t="str">
        <f>IF(ISNA(VLOOKUP(TRIM(C4),[1]!Table_Query_from_BetcoViews[[#All],[AlternateID]:[MainSKU]],4,FALSE))=TRUE,(C4),(LEFT(VLOOKUP(TRIM(C4),[1]!Table_Query_from_BetcoViews[[#All],[AlternateID]:[MainSKU]],4,FALSE),6)))</f>
        <v>E82625</v>
      </c>
      <c r="G4" s="5" t="str">
        <f>IFERROR(VLOOKUP(TRIM(C4),[1]!Table_Query_from_BetcoViews[[AlternateID]:[ItemDescr2]],5,FALSE),D4)</f>
        <v>Solution Tank-Simpla (NuSource color)</v>
      </c>
    </row>
    <row r="5" spans="2:7" ht="15">
      <c r="B5" s="2" t="s">
        <v>4</v>
      </c>
      <c r="C5" s="3">
        <v>400862</v>
      </c>
      <c r="D5" s="2" t="s">
        <v>5</v>
      </c>
      <c r="E5" s="3">
        <v>1</v>
      </c>
      <c r="F5" s="4" t="str">
        <f>IF(ISNA(VLOOKUP(TRIM(C5),[1]!Table_Query_from_BetcoViews[[#All],[AlternateID]:[MainSKU]],4,FALSE))=TRUE,(C5),(LEFT(VLOOKUP(TRIM(C5),[1]!Table_Query_from_BetcoViews[[#All],[AlternateID]:[MainSKU]],4,FALSE),6)))</f>
        <v>E82545</v>
      </c>
      <c r="G5" s="5" t="str">
        <f>IFERROR(VLOOKUP(TRIM(C5),[1]!Table_Query_from_BetcoViews[[AlternateID]:[ItemDescr2]],5,FALSE),D5)</f>
        <v>Drain hose guard - Light Gray</v>
      </c>
    </row>
    <row r="6" spans="2:7" ht="15">
      <c r="B6" s="2" t="s">
        <v>6</v>
      </c>
      <c r="C6" s="3">
        <v>202132</v>
      </c>
      <c r="D6" s="2" t="s">
        <v>7</v>
      </c>
      <c r="E6" s="3">
        <v>1</v>
      </c>
      <c r="F6" s="4" t="str">
        <f>IF(ISNA(VLOOKUP(TRIM(C6),[1]!Table_Query_from_BetcoViews[[#All],[AlternateID]:[MainSKU]],4,FALSE))=TRUE,(C6),(LEFT(VLOOKUP(TRIM(C6),[1]!Table_Query_from_BetcoViews[[#All],[AlternateID]:[MainSKU]],4,FALSE),6)))</f>
        <v>E12649</v>
      </c>
      <c r="G6" s="5" t="str">
        <f>IFERROR(VLOOKUP(TRIM(C6),[1]!Table_Query_from_BetcoViews[[AlternateID]:[ItemDescr2]],5,FALSE),D6)</f>
        <v>Exhaust Pipe</v>
      </c>
    </row>
    <row r="7" spans="2:7" ht="15">
      <c r="B7" s="2" t="s">
        <v>8</v>
      </c>
      <c r="C7" s="3">
        <v>204356</v>
      </c>
      <c r="D7" s="2" t="s">
        <v>9</v>
      </c>
      <c r="E7" s="3">
        <v>1</v>
      </c>
      <c r="F7" s="4" t="str">
        <f>IF(ISNA(VLOOKUP(TRIM(C7),[1]!Table_Query_from_BetcoViews[[#All],[AlternateID]:[MainSKU]],4,FALSE))=TRUE,(C7),(LEFT(VLOOKUP(TRIM(C7),[1]!Table_Query_from_BetcoViews[[#All],[AlternateID]:[MainSKU]],4,FALSE),6)))</f>
        <v>E12648</v>
      </c>
      <c r="G7" s="5" t="str">
        <f>IFERROR(VLOOKUP(TRIM(C7),[1]!Table_Query_from_BetcoViews[[AlternateID]:[ItemDescr2]],5,FALSE),D7)</f>
        <v>Plug Exhaust Pipe</v>
      </c>
    </row>
    <row r="8" spans="2:7" ht="15">
      <c r="B8" s="2" t="s">
        <v>10</v>
      </c>
      <c r="C8" s="3">
        <v>206820</v>
      </c>
      <c r="D8" s="2" t="s">
        <v>11</v>
      </c>
      <c r="E8" s="3">
        <v>1</v>
      </c>
      <c r="F8" s="4" t="str">
        <f>IF(ISNA(VLOOKUP(TRIM(C8),[1]!Table_Query_from_BetcoViews[[#All],[AlternateID]:[MainSKU]],4,FALSE))=TRUE,(C8),(LEFT(VLOOKUP(TRIM(C8),[1]!Table_Query_from_BetcoViews[[#All],[AlternateID]:[MainSKU]],4,FALSE),6)))</f>
        <v>E82358</v>
      </c>
      <c r="G8" s="5" t="str">
        <f>IFERROR(VLOOKUP(TRIM(C8),[1]!Table_Query_from_BetcoViews[[AlternateID]:[ItemDescr2]],5,FALSE),D8)</f>
        <v>Hinge, Simpla</v>
      </c>
    </row>
    <row r="9" spans="2:7" ht="15">
      <c r="B9" s="2" t="s">
        <v>12</v>
      </c>
      <c r="C9" s="3">
        <v>210400</v>
      </c>
      <c r="D9" s="2" t="s">
        <v>44</v>
      </c>
      <c r="E9" s="3">
        <v>1</v>
      </c>
      <c r="F9" s="4" t="str">
        <f>IF(ISNA(VLOOKUP(TRIM(C9),[1]!Table_Query_from_BetcoViews[[#All],[AlternateID]:[MainSKU]],4,FALSE))=TRUE,(C9),(LEFT(VLOOKUP(TRIM(C9),[1]!Table_Query_from_BetcoViews[[#All],[AlternateID]:[MainSKU]],4,FALSE),6)))</f>
        <v>E88332</v>
      </c>
      <c r="G9" s="5" t="str">
        <f>IFERROR(VLOOKUP(TRIM(C9),[1]!Table_Query_from_BetcoViews[[AlternateID]:[ItemDescr2]],5,FALSE),D9)</f>
        <v>Tank, Recovery Simpla Gray</v>
      </c>
    </row>
    <row r="10" spans="2:7" ht="15">
      <c r="B10" s="2" t="s">
        <v>13</v>
      </c>
      <c r="C10" s="3">
        <v>202486</v>
      </c>
      <c r="D10" s="2" t="s">
        <v>14</v>
      </c>
      <c r="E10" s="3">
        <v>2</v>
      </c>
      <c r="F10" s="4" t="str">
        <f>IF(ISNA(VLOOKUP(TRIM(C10),[1]!Table_Query_from_BetcoViews[[#All],[AlternateID]:[MainSKU]],4,FALSE))=TRUE,(C10),(LEFT(VLOOKUP(TRIM(C10),[1]!Table_Query_from_BetcoViews[[#All],[AlternateID]:[MainSKU]],4,FALSE),6)))</f>
        <v>E83918</v>
      </c>
      <c r="G10" s="5" t="str">
        <f>IFERROR(VLOOKUP(TRIM(C10),[1]!Table_Query_from_BetcoViews[[AlternateID]:[ItemDescr2]],5,FALSE),D10)</f>
        <v>Clamp</v>
      </c>
    </row>
    <row r="11" spans="2:7" ht="15">
      <c r="B11" s="2" t="s">
        <v>15</v>
      </c>
      <c r="C11" s="3">
        <v>400857</v>
      </c>
      <c r="D11" s="2" t="s">
        <v>5</v>
      </c>
      <c r="E11" s="3">
        <v>1</v>
      </c>
      <c r="F11" s="4" t="str">
        <f>IF(ISNA(VLOOKUP(TRIM(C11),[1]!Table_Query_from_BetcoViews[[#All],[AlternateID]:[MainSKU]],4,FALSE))=TRUE,(C11),(LEFT(VLOOKUP(TRIM(C11),[1]!Table_Query_from_BetcoViews[[#All],[AlternateID]:[MainSKU]],4,FALSE),6)))</f>
        <v>E82350</v>
      </c>
      <c r="G11" s="5" t="str">
        <f>IFERROR(VLOOKUP(TRIM(C11),[1]!Table_Query_from_BetcoViews[[AlternateID]:[ItemDescr2]],5,FALSE),D11)</f>
        <v>Cover, Media 26</v>
      </c>
    </row>
    <row r="12" spans="2:7" ht="15">
      <c r="B12" s="3">
        <v>10</v>
      </c>
      <c r="C12" s="3">
        <v>409759</v>
      </c>
      <c r="D12" s="2" t="s">
        <v>16</v>
      </c>
      <c r="E12" s="3">
        <v>4</v>
      </c>
      <c r="F12" s="4" t="str">
        <f>IF(ISNA(VLOOKUP(TRIM(C12),[1]!Table_Query_from_BetcoViews[[#All],[AlternateID]:[MainSKU]],4,FALSE))=TRUE,(C12),(LEFT(VLOOKUP(TRIM(C12),[1]!Table_Query_from_BetcoViews[[#All],[AlternateID]:[MainSKU]],4,FALSE),6)))</f>
        <v>E83849</v>
      </c>
      <c r="G12" s="5" t="str">
        <f>IFERROR(VLOOKUP(TRIM(C12),[1]!Table_Query_from_BetcoViews[[AlternateID]:[ItemDescr2]],5,FALSE),D12)</f>
        <v>Cable Fastener</v>
      </c>
    </row>
    <row r="13" spans="2:7" ht="15">
      <c r="B13" s="3">
        <v>11</v>
      </c>
      <c r="C13" s="3">
        <v>206824</v>
      </c>
      <c r="D13" s="2" t="s">
        <v>11</v>
      </c>
      <c r="E13" s="3">
        <v>1</v>
      </c>
      <c r="F13" s="4" t="str">
        <f>IF(ISNA(VLOOKUP(TRIM(C13),[1]!Table_Query_from_BetcoViews[[#All],[AlternateID]:[MainSKU]],4,FALSE))=TRUE,(C13),(LEFT(VLOOKUP(TRIM(C13),[1]!Table_Query_from_BetcoViews[[#All],[AlternateID]:[MainSKU]],4,FALSE),6)))</f>
        <v>E82683</v>
      </c>
      <c r="G13" s="5" t="str">
        <f>IFERROR(VLOOKUP(TRIM(C13),[1]!Table_Query_from_BetcoViews[[AlternateID]:[ItemDescr2]],5,FALSE),D13)</f>
        <v>Hinge, Media 26</v>
      </c>
    </row>
    <row r="14" spans="2:7" ht="15">
      <c r="B14" s="3">
        <v>12</v>
      </c>
      <c r="C14" s="3">
        <v>410272</v>
      </c>
      <c r="D14" s="2" t="s">
        <v>17</v>
      </c>
      <c r="E14" s="3">
        <v>1</v>
      </c>
      <c r="F14" s="4" t="str">
        <f>IF(ISNA(VLOOKUP(TRIM(C14),[1]!Table_Query_from_BetcoViews[[#All],[AlternateID]:[MainSKU]],4,FALSE))=TRUE,(C14),(LEFT(VLOOKUP(TRIM(C14),[1]!Table_Query_from_BetcoViews[[#All],[AlternateID]:[MainSKU]],4,FALSE),6)))</f>
        <v>E88090</v>
      </c>
      <c r="G14" s="5" t="str">
        <f>IFERROR(VLOOKUP(TRIM(C14),[1]!Table_Query_from_BetcoViews[[AlternateID]:[ItemDescr2]],5,FALSE),D14)</f>
        <v>Handle Enjoy 365</v>
      </c>
    </row>
    <row r="15" spans="2:7" ht="15">
      <c r="B15" s="3">
        <v>13</v>
      </c>
      <c r="C15" s="3">
        <v>400726</v>
      </c>
      <c r="D15" s="2" t="s">
        <v>18</v>
      </c>
      <c r="E15" s="3">
        <v>1</v>
      </c>
      <c r="F15" s="4" t="str">
        <f>IF(ISNA(VLOOKUP(TRIM(C15),[1]!Table_Query_from_BetcoViews[[#All],[AlternateID]:[MainSKU]],4,FALSE))=TRUE,(C15),(LEFT(VLOOKUP(TRIM(C15),[1]!Table_Query_from_BetcoViews[[#All],[AlternateID]:[MainSKU]],4,FALSE),6)))</f>
        <v>E83995</v>
      </c>
      <c r="G15" s="5" t="str">
        <f>IFERROR(VLOOKUP(TRIM(C15),[1]!Table_Query_from_BetcoViews[[AlternateID]:[ItemDescr2]],5,FALSE),D15)</f>
        <v>Ring</v>
      </c>
    </row>
    <row r="16" spans="2:7" ht="15">
      <c r="B16" s="3">
        <v>14</v>
      </c>
      <c r="C16" s="3">
        <v>400849</v>
      </c>
      <c r="D16" s="2" t="s">
        <v>19</v>
      </c>
      <c r="E16" s="3">
        <v>1</v>
      </c>
      <c r="F16" s="4" t="str">
        <f>IF(ISNA(VLOOKUP(TRIM(C16),[1]!Table_Query_from_BetcoViews[[#All],[AlternateID]:[MainSKU]],4,FALSE))=TRUE,(C16),(LEFT(VLOOKUP(TRIM(C16),[1]!Table_Query_from_BetcoViews[[#All],[AlternateID]:[MainSKU]],4,FALSE),6)))</f>
        <v>E82668</v>
      </c>
      <c r="G16" s="5" t="str">
        <f>IFERROR(VLOOKUP(TRIM(C16),[1]!Table_Query_from_BetcoViews[[AlternateID]:[ItemDescr2]],5,FALSE),D16)</f>
        <v>Prop</v>
      </c>
    </row>
    <row r="17" spans="2:7" ht="15">
      <c r="B17" s="3">
        <v>15</v>
      </c>
      <c r="C17" s="3">
        <v>400661</v>
      </c>
      <c r="D17" s="2" t="s">
        <v>20</v>
      </c>
      <c r="E17" s="3">
        <v>1</v>
      </c>
      <c r="F17" s="4" t="str">
        <f>IF(ISNA(VLOOKUP(TRIM(C17),[1]!Table_Query_from_BetcoViews[[#All],[AlternateID]:[MainSKU]],4,FALSE))=TRUE,(C17),(LEFT(VLOOKUP(TRIM(C17),[1]!Table_Query_from_BetcoViews[[#All],[AlternateID]:[MainSKU]],4,FALSE),6)))</f>
        <v>E88731</v>
      </c>
      <c r="G17" s="5" t="str">
        <f>IFERROR(VLOOKUP(TRIM(C17),[1]!Table_Query_from_BetcoViews[[AlternateID]:[ItemDescr2]],5,FALSE),D17)</f>
        <v>Adjustment Lever</v>
      </c>
    </row>
    <row r="18" spans="2:7" ht="15">
      <c r="B18" s="3">
        <v>16</v>
      </c>
      <c r="C18" s="3">
        <v>202477</v>
      </c>
      <c r="D18" s="2" t="s">
        <v>21</v>
      </c>
      <c r="E18" s="3">
        <v>1</v>
      </c>
      <c r="F18" s="4">
        <f>IF(ISNA(VLOOKUP(TRIM(C18),[1]!Table_Query_from_BetcoViews[[#All],[AlternateID]:[MainSKU]],4,FALSE))=TRUE,(C18),(LEFT(VLOOKUP(TRIM(C18),[1]!Table_Query_from_BetcoViews[[#All],[AlternateID]:[MainSKU]],4,FALSE),6)))</f>
        <v>202477</v>
      </c>
      <c r="G18" s="5" t="str">
        <f>IFERROR(VLOOKUP(TRIM(C18),[1]!Table_Query_from_BetcoViews[[AlternateID]:[ItemDescr2]],5,FALSE),D18)</f>
        <v>SPRING</v>
      </c>
    </row>
    <row r="19" spans="2:7" ht="15">
      <c r="B19" s="3">
        <v>17</v>
      </c>
      <c r="C19" s="3">
        <v>407635</v>
      </c>
      <c r="D19" s="2" t="s">
        <v>2</v>
      </c>
      <c r="E19" s="3">
        <v>1</v>
      </c>
      <c r="F19" s="4" t="str">
        <f>IF(ISNA(VLOOKUP(TRIM(C19),[1]!Table_Query_from_BetcoViews[[#All],[AlternateID]:[MainSKU]],4,FALSE))=TRUE,(C19),(LEFT(VLOOKUP(TRIM(C19),[1]!Table_Query_from_BetcoViews[[#All],[AlternateID]:[MainSKU]],4,FALSE),6)))</f>
        <v>E86140</v>
      </c>
      <c r="G19" s="5" t="str">
        <f>IFERROR(VLOOKUP(TRIM(C19),[1]!Table_Query_from_BetcoViews[[AlternateID]:[ItemDescr2]],5,FALSE),D19)</f>
        <v>Rear Frame</v>
      </c>
    </row>
    <row r="20" spans="2:7" ht="15">
      <c r="B20" s="3">
        <v>18</v>
      </c>
      <c r="C20" s="3">
        <v>400728</v>
      </c>
      <c r="D20" s="2" t="s">
        <v>5</v>
      </c>
      <c r="E20" s="3">
        <v>1</v>
      </c>
      <c r="F20" s="4" t="str">
        <f>IF(ISNA(VLOOKUP(TRIM(C20),[1]!Table_Query_from_BetcoViews[[#All],[AlternateID]:[MainSKU]],4,FALSE))=TRUE,(C20),(LEFT(VLOOKUP(TRIM(C20),[1]!Table_Query_from_BetcoViews[[#All],[AlternateID]:[MainSKU]],4,FALSE),6)))</f>
        <v>E82429</v>
      </c>
      <c r="G20" s="5" t="str">
        <f>IFERROR(VLOOKUP(TRIM(C20),[1]!Table_Query_from_BetcoViews[[AlternateID]:[ItemDescr2]],5,FALSE),D20)</f>
        <v>Cap</v>
      </c>
    </row>
    <row r="21" spans="2:7" ht="15">
      <c r="B21" s="3">
        <v>19</v>
      </c>
      <c r="C21" s="3">
        <v>405943</v>
      </c>
      <c r="D21" s="2" t="s">
        <v>22</v>
      </c>
      <c r="E21" s="3">
        <v>1</v>
      </c>
      <c r="F21" s="4" t="str">
        <f>IF(ISNA(VLOOKUP(TRIM(C21),[1]!Table_Query_from_BetcoViews[[#All],[AlternateID]:[MainSKU]],4,FALSE))=TRUE,(C21),(LEFT(VLOOKUP(TRIM(C21),[1]!Table_Query_from_BetcoViews[[#All],[AlternateID]:[MainSKU]],4,FALSE),6)))</f>
        <v>E82332</v>
      </c>
      <c r="G21" s="5" t="str">
        <f>IFERROR(VLOOKUP(TRIM(C21),[1]!Table_Query_from_BetcoViews[[AlternateID]:[ItemDescr2]],5,FALSE),D21)</f>
        <v>Gasket</v>
      </c>
    </row>
    <row r="22" spans="2:7" ht="15">
      <c r="B22" s="3">
        <v>20</v>
      </c>
      <c r="C22" s="3">
        <v>209638</v>
      </c>
      <c r="D22" s="2" t="s">
        <v>23</v>
      </c>
      <c r="E22" s="3">
        <v>1</v>
      </c>
      <c r="F22" s="4" t="str">
        <f>IF(ISNA(VLOOKUP(TRIM(C22),[1]!Table_Query_from_BetcoViews[[#All],[AlternateID]:[MainSKU]],4,FALSE))=TRUE,(C22),(LEFT(VLOOKUP(TRIM(C22),[1]!Table_Query_from_BetcoViews[[#All],[AlternateID]:[MainSKU]],4,FALSE),6)))</f>
        <v>E82306</v>
      </c>
      <c r="G22" s="5" t="str">
        <f>IFERROR(VLOOKUP(TRIM(C22),[1]!Table_Query_from_BetcoViews[[AlternateID]:[ItemDescr2]],5,FALSE),D22)</f>
        <v>Hose</v>
      </c>
    </row>
    <row r="23" spans="2:7" ht="15">
      <c r="B23" s="3">
        <v>21</v>
      </c>
      <c r="C23" s="3">
        <v>400445</v>
      </c>
      <c r="D23" s="2" t="s">
        <v>5</v>
      </c>
      <c r="E23" s="3">
        <v>1</v>
      </c>
      <c r="F23" s="4" t="str">
        <f>IF(ISNA(VLOOKUP(TRIM(C23),[1]!Table_Query_from_BetcoViews[[#All],[AlternateID]:[MainSKU]],4,FALSE))=TRUE,(C23),(LEFT(VLOOKUP(TRIM(C23),[1]!Table_Query_from_BetcoViews[[#All],[AlternateID]:[MainSKU]],4,FALSE),6)))</f>
        <v>E82614</v>
      </c>
      <c r="G23" s="5" t="str">
        <f>IFERROR(VLOOKUP(TRIM(C23),[1]!Table_Query_from_BetcoViews[[AlternateID]:[ItemDescr2]],5,FALSE),D23)</f>
        <v>Cover, Filter</v>
      </c>
    </row>
    <row r="24" spans="2:7" ht="15">
      <c r="B24" s="3">
        <v>22</v>
      </c>
      <c r="C24" s="3">
        <v>405399</v>
      </c>
      <c r="D24" s="2" t="s">
        <v>24</v>
      </c>
      <c r="E24" s="3">
        <v>1</v>
      </c>
      <c r="F24" s="4" t="str">
        <f>IF(ISNA(VLOOKUP(TRIM(C24),[1]!Table_Query_from_BetcoViews[[#All],[AlternateID]:[MainSKU]],4,FALSE))=TRUE,(C24),(LEFT(VLOOKUP(TRIM(C24),[1]!Table_Query_from_BetcoViews[[#All],[AlternateID]:[MainSKU]],4,FALSE),6)))</f>
        <v>E83991</v>
      </c>
      <c r="G24" s="5" t="str">
        <f>IFERROR(VLOOKUP(TRIM(C24),[1]!Table_Query_from_BetcoViews[[AlternateID]:[ItemDescr2]],5,FALSE),D24)</f>
        <v>Filter</v>
      </c>
    </row>
    <row r="25" spans="2:7" ht="15">
      <c r="B25" s="3">
        <v>23</v>
      </c>
      <c r="C25" s="3">
        <v>400444</v>
      </c>
      <c r="D25" s="2" t="s">
        <v>25</v>
      </c>
      <c r="E25" s="3">
        <v>1</v>
      </c>
      <c r="F25" s="4" t="str">
        <f>IF(ISNA(VLOOKUP(TRIM(C25),[1]!Table_Query_from_BetcoViews[[#All],[AlternateID]:[MainSKU]],4,FALSE))=TRUE,(C25),(LEFT(VLOOKUP(TRIM(C25),[1]!Table_Query_from_BetcoViews[[#All],[AlternateID]:[MainSKU]],4,FALSE),6)))</f>
        <v>E82564</v>
      </c>
      <c r="G25" s="5" t="str">
        <f>IFERROR(VLOOKUP(TRIM(C25),[1]!Table_Query_from_BetcoViews[[AlternateID]:[ItemDescr2]],5,FALSE),D25)</f>
        <v>Filter Holder Base</v>
      </c>
    </row>
    <row r="26" spans="2:7" ht="15">
      <c r="B26" s="3">
        <v>24</v>
      </c>
      <c r="C26" s="3">
        <v>408497</v>
      </c>
      <c r="D26" s="2" t="s">
        <v>26</v>
      </c>
      <c r="E26" s="3">
        <v>1</v>
      </c>
      <c r="F26" s="4" t="str">
        <f>IF(ISNA(VLOOKUP(TRIM(C26),[1]!Table_Query_from_BetcoViews[[#All],[AlternateID]:[MainSKU]],4,FALSE))=TRUE,(C26),(LEFT(VLOOKUP(TRIM(C26),[1]!Table_Query_from_BetcoViews[[#All],[AlternateID]:[MainSKU]],4,FALSE),6)))</f>
        <v>E83885</v>
      </c>
      <c r="G26" s="5" t="str">
        <f>IFERROR(VLOOKUP(TRIM(C26),[1]!Table_Query_from_BetcoViews[[AlternateID]:[ItemDescr2]],5,FALSE),D26)</f>
        <v>O-Ring</v>
      </c>
    </row>
    <row r="27" spans="2:7" ht="15">
      <c r="B27" s="3">
        <v>25</v>
      </c>
      <c r="C27" s="3">
        <v>410358</v>
      </c>
      <c r="D27" s="2" t="s">
        <v>27</v>
      </c>
      <c r="E27" s="3">
        <v>1</v>
      </c>
      <c r="F27" s="4" t="str">
        <f>IF(ISNA(VLOOKUP(TRIM(C27),[1]!Table_Query_from_BetcoViews[[#All],[AlternateID]:[MainSKU]],4,FALSE))=TRUE,(C27),(LEFT(VLOOKUP(TRIM(C27),[1]!Table_Query_from_BetcoViews[[#All],[AlternateID]:[MainSKU]],4,FALSE),6)))</f>
        <v>E82281</v>
      </c>
      <c r="G27" s="5" t="str">
        <f>IFERROR(VLOOKUP(TRIM(C27),[1]!Table_Query_from_BetcoViews[[AlternateID]:[ItemDescr2]],5,FALSE),D27)</f>
        <v>Ring Nut 3/4 in. D.13</v>
      </c>
    </row>
    <row r="28" spans="2:7" ht="15">
      <c r="B28" s="3">
        <v>26</v>
      </c>
      <c r="C28" s="3">
        <v>410337</v>
      </c>
      <c r="D28" s="2" t="s">
        <v>28</v>
      </c>
      <c r="E28" s="3">
        <v>1</v>
      </c>
      <c r="F28" s="4" t="str">
        <f>IF(ISNA(VLOOKUP(TRIM(C28),[1]!Table_Query_from_BetcoViews[[#All],[AlternateID]:[MainSKU]],4,FALSE))=TRUE,(C28),(LEFT(VLOOKUP(TRIM(C28),[1]!Table_Query_from_BetcoViews[[#All],[AlternateID]:[MainSKU]],4,FALSE),6)))</f>
        <v>E82615</v>
      </c>
      <c r="G28" s="5" t="str">
        <f>IFERROR(VLOOKUP(TRIM(C28),[1]!Table_Query_from_BetcoViews[[AlternateID]:[ItemDescr2]],5,FALSE),D28)</f>
        <v>Elbow</v>
      </c>
    </row>
    <row r="29" spans="2:7" ht="15">
      <c r="B29" s="3">
        <v>27</v>
      </c>
      <c r="C29" s="3">
        <v>400651</v>
      </c>
      <c r="D29" s="2" t="s">
        <v>29</v>
      </c>
      <c r="E29" s="3">
        <v>2</v>
      </c>
      <c r="F29" s="4" t="str">
        <f>IF(ISNA(VLOOKUP(TRIM(C29),[1]!Table_Query_from_BetcoViews[[#All],[AlternateID]:[MainSKU]],4,FALSE))=TRUE,(C29),(LEFT(VLOOKUP(TRIM(C29),[1]!Table_Query_from_BetcoViews[[#All],[AlternateID]:[MainSKU]],4,FALSE),6)))</f>
        <v>E82391</v>
      </c>
      <c r="G29" s="5" t="str">
        <f>IFERROR(VLOOKUP(TRIM(C29),[1]!Table_Query_from_BetcoViews[[AlternateID]:[ItemDescr2]],5,FALSE),D29)</f>
        <v>Plug</v>
      </c>
    </row>
    <row r="30" spans="2:7" ht="15">
      <c r="B30" s="3">
        <v>28</v>
      </c>
      <c r="C30" s="3">
        <v>209541</v>
      </c>
      <c r="D30" s="2" t="s">
        <v>23</v>
      </c>
      <c r="E30" s="3">
        <v>1</v>
      </c>
      <c r="F30" s="4" t="str">
        <f>IF(ISNA(VLOOKUP(TRIM(C30),[1]!Table_Query_from_BetcoViews[[#All],[AlternateID]:[MainSKU]],4,FALSE))=TRUE,(C30),(LEFT(VLOOKUP(TRIM(C30),[1]!Table_Query_from_BetcoViews[[#All],[AlternateID]:[MainSKU]],4,FALSE),6)))</f>
        <v>E81570</v>
      </c>
      <c r="G30" s="5" t="str">
        <f>IFERROR(VLOOKUP(TRIM(C30),[1]!Table_Query_from_BetcoViews[[AlternateID]:[ItemDescr2]],5,FALSE),D30)</f>
        <v>Tube</v>
      </c>
    </row>
    <row r="31" spans="2:7" ht="15">
      <c r="B31" s="3">
        <v>29</v>
      </c>
      <c r="C31" s="3">
        <v>405747</v>
      </c>
      <c r="D31" s="2" t="s">
        <v>30</v>
      </c>
      <c r="E31" s="3">
        <v>1</v>
      </c>
      <c r="F31" s="4" t="str">
        <f>IF(ISNA(VLOOKUP(TRIM(C31),[1]!Table_Query_from_BetcoViews[[#All],[AlternateID]:[MainSKU]],4,FALSE))=TRUE,(C31),(LEFT(VLOOKUP(TRIM(C31),[1]!Table_Query_from_BetcoViews[[#All],[AlternateID]:[MainSKU]],4,FALSE),6)))</f>
        <v>E82291</v>
      </c>
      <c r="G31" s="5" t="str">
        <f>IFERROR(VLOOKUP(TRIM(C31),[1]!Table_Query_from_BetcoViews[[AlternateID]:[ItemDescr2]],5,FALSE),D31)</f>
        <v>Caster</v>
      </c>
    </row>
    <row r="32" spans="2:7" ht="15">
      <c r="B32" s="3">
        <v>30</v>
      </c>
      <c r="C32" s="3">
        <v>410290</v>
      </c>
      <c r="D32" s="2" t="s">
        <v>31</v>
      </c>
      <c r="E32" s="3">
        <v>1</v>
      </c>
      <c r="F32" s="4" t="str">
        <f>IF(ISNA(VLOOKUP(TRIM(C32),[1]!Table_Query_from_BetcoViews[[#All],[AlternateID]:[MainSKU]],4,FALSE))=TRUE,(C32),(LEFT(VLOOKUP(TRIM(C32),[1]!Table_Query_from_BetcoViews[[#All],[AlternateID]:[MainSKU]],4,FALSE),6)))</f>
        <v>E83966</v>
      </c>
      <c r="G32" s="5" t="str">
        <f>IFERROR(VLOOKUP(TRIM(C32),[1]!Table_Query_from_BetcoViews[[AlternateID]:[ItemDescr2]],5,FALSE),D32)</f>
        <v>Hose Clamp</v>
      </c>
    </row>
    <row r="33" spans="2:7" ht="15">
      <c r="B33" s="3">
        <v>31</v>
      </c>
      <c r="C33" s="3">
        <v>400856</v>
      </c>
      <c r="D33" s="2" t="s">
        <v>31</v>
      </c>
      <c r="E33" s="3">
        <v>1</v>
      </c>
      <c r="F33" s="4" t="str">
        <f>IF(ISNA(VLOOKUP(TRIM(C33),[1]!Table_Query_from_BetcoViews[[#All],[AlternateID]:[MainSKU]],4,FALSE))=TRUE,(C33),(LEFT(VLOOKUP(TRIM(C33),[1]!Table_Query_from_BetcoViews[[#All],[AlternateID]:[MainSKU]],4,FALSE),6)))</f>
        <v>E83574</v>
      </c>
      <c r="G33" s="5" t="str">
        <f>IFERROR(VLOOKUP(TRIM(C33),[1]!Table_Query_from_BetcoViews[[AlternateID]:[ItemDescr2]],5,FALSE),D33)</f>
        <v>Clamp  WS17</v>
      </c>
    </row>
    <row r="34" spans="2:7" ht="15">
      <c r="B34" s="3">
        <v>32</v>
      </c>
      <c r="C34" s="3">
        <v>400853</v>
      </c>
      <c r="D34" s="2" t="s">
        <v>32</v>
      </c>
      <c r="E34" s="3">
        <v>1</v>
      </c>
      <c r="F34" s="4" t="str">
        <f>IF(ISNA(VLOOKUP(TRIM(C34),[1]!Table_Query_from_BetcoViews[[#All],[AlternateID]:[MainSKU]],4,FALSE))=TRUE,(C34),(LEFT(VLOOKUP(TRIM(C34),[1]!Table_Query_from_BetcoViews[[#All],[AlternateID]:[MainSKU]],4,FALSE),6)))</f>
        <v>E87982</v>
      </c>
      <c r="G34" s="5" t="str">
        <f>IFERROR(VLOOKUP(TRIM(C34),[1]!Table_Query_from_BetcoViews[[AlternateID]:[ItemDescr2]],5,FALSE),D34)</f>
        <v>Cable Fastener Simpla</v>
      </c>
    </row>
    <row r="35" spans="2:7" ht="15">
      <c r="B35" s="3">
        <v>33</v>
      </c>
      <c r="C35" s="3">
        <v>410372</v>
      </c>
      <c r="D35" s="2" t="s">
        <v>33</v>
      </c>
      <c r="E35" s="3">
        <v>1</v>
      </c>
      <c r="F35" s="4" t="str">
        <f>IF(ISNA(VLOOKUP(TRIM(C35),[1]!Table_Query_from_BetcoViews[[#All],[AlternateID]:[MainSKU]],4,FALSE))=TRUE,(C35),(LEFT(VLOOKUP(TRIM(C35),[1]!Table_Query_from_BetcoViews[[#All],[AlternateID]:[MainSKU]],4,FALSE),6)))</f>
        <v>E88164</v>
      </c>
      <c r="G35" s="5" t="str">
        <f>IFERROR(VLOOKUP(TRIM(C35),[1]!Table_Query_from_BetcoViews[[AlternateID]:[ItemDescr2]],5,FALSE),D35)</f>
        <v>Male Connector 1/4 x 1/2 for Simpla 20</v>
      </c>
    </row>
    <row r="36" spans="2:7" ht="15">
      <c r="B36" s="3">
        <v>34</v>
      </c>
      <c r="C36" s="3">
        <v>410297</v>
      </c>
      <c r="D36" s="2" t="s">
        <v>31</v>
      </c>
      <c r="E36" s="3">
        <v>2</v>
      </c>
      <c r="F36" s="4" t="str">
        <f>IF(ISNA(VLOOKUP(TRIM(C36),[1]!Table_Query_from_BetcoViews[[#All],[AlternateID]:[MainSKU]],4,FALSE))=TRUE,(C36),(LEFT(VLOOKUP(TRIM(C36),[1]!Table_Query_from_BetcoViews[[#All],[AlternateID]:[MainSKU]],4,FALSE),6)))</f>
        <v>E83499</v>
      </c>
      <c r="G36" s="5" t="str">
        <f>IFERROR(VLOOKUP(TRIM(C36),[1]!Table_Query_from_BetcoViews[[AlternateID]:[ItemDescr2]],5,FALSE),D36)</f>
        <v>Clamp  DRS/CRS</v>
      </c>
    </row>
    <row r="37" spans="2:7" ht="15">
      <c r="B37" s="3">
        <v>35</v>
      </c>
      <c r="C37" s="3">
        <v>410389</v>
      </c>
      <c r="D37" s="2" t="s">
        <v>33</v>
      </c>
      <c r="E37" s="3">
        <v>1</v>
      </c>
      <c r="F37" s="4" t="str">
        <f>IF(ISNA(VLOOKUP(TRIM(C37),[1]!Table_Query_from_BetcoViews[[#All],[AlternateID]:[MainSKU]],4,FALSE))=TRUE,(C37),(LEFT(VLOOKUP(TRIM(C37),[1]!Table_Query_from_BetcoViews[[#All],[AlternateID]:[MainSKU]],4,FALSE),6)))</f>
        <v>E83604</v>
      </c>
      <c r="G37" s="5" t="str">
        <f>IFERROR(VLOOKUP(TRIM(C37),[1]!Table_Query_from_BetcoViews[[AlternateID]:[ItemDescr2]],5,FALSE),D37)</f>
        <v>Connector</v>
      </c>
    </row>
    <row r="38" spans="2:7" ht="15">
      <c r="B38" s="3">
        <v>37</v>
      </c>
      <c r="C38" s="3">
        <v>405919</v>
      </c>
      <c r="D38" s="2" t="s">
        <v>22</v>
      </c>
      <c r="E38" s="3">
        <v>1</v>
      </c>
      <c r="F38" s="4">
        <f>IF(ISNA(VLOOKUP(TRIM(C38),[1]!Table_Query_from_BetcoViews[[#All],[AlternateID]:[MainSKU]],4,FALSE))=TRUE,(C38),(LEFT(VLOOKUP(TRIM(C38),[1]!Table_Query_from_BetcoViews[[#All],[AlternateID]:[MainSKU]],4,FALSE),6)))</f>
        <v>405919</v>
      </c>
      <c r="G38" s="5" t="str">
        <f>IFERROR(VLOOKUP(TRIM(C38),[1]!Table_Query_from_BetcoViews[[AlternateID]:[ItemDescr2]],5,FALSE),D38)</f>
        <v>GASKET</v>
      </c>
    </row>
    <row r="39" spans="2:7" ht="15">
      <c r="B39" s="3">
        <v>38</v>
      </c>
      <c r="C39" s="3">
        <v>206822</v>
      </c>
      <c r="D39" s="2" t="s">
        <v>5</v>
      </c>
      <c r="E39" s="3">
        <v>1</v>
      </c>
      <c r="F39" s="4" t="str">
        <f>IF(ISNA(VLOOKUP(TRIM(C39),[1]!Table_Query_from_BetcoViews[[#All],[AlternateID]:[MainSKU]],4,FALSE))=TRUE,(C39),(LEFT(VLOOKUP(TRIM(C39),[1]!Table_Query_from_BetcoViews[[#All],[AlternateID]:[MainSKU]],4,FALSE),6)))</f>
        <v>E82263</v>
      </c>
      <c r="G39" s="5" t="str">
        <f>IFERROR(VLOOKUP(TRIM(C39),[1]!Table_Query_from_BetcoViews[[AlternateID]:[ItemDescr2]],5,FALSE),D39)</f>
        <v>Plug, Solution Tank, Simpla</v>
      </c>
    </row>
    <row r="40" spans="2:7" ht="15">
      <c r="B40" s="3">
        <v>39</v>
      </c>
      <c r="C40" s="3">
        <v>206814</v>
      </c>
      <c r="D40" s="2" t="s">
        <v>34</v>
      </c>
      <c r="E40" s="3">
        <v>1</v>
      </c>
      <c r="F40" s="4" t="str">
        <f>IF(ISNA(VLOOKUP(TRIM(C40),[1]!Table_Query_from_BetcoViews[[#All],[AlternateID]:[MainSKU]],4,FALSE))=TRUE,(C40),(LEFT(VLOOKUP(TRIM(C40),[1]!Table_Query_from_BetcoViews[[#All],[AlternateID]:[MainSKU]],4,FALSE),6)))</f>
        <v>E88027</v>
      </c>
      <c r="G40" s="5" t="str">
        <f>IFERROR(VLOOKUP(TRIM(C40),[1]!Table_Query_from_BetcoViews[[AlternateID]:[ItemDescr2]],5,FALSE),D40)</f>
        <v>Support, Solution Tank Simpla</v>
      </c>
    </row>
    <row r="41" spans="2:7" ht="15">
      <c r="B41" s="3">
        <v>40</v>
      </c>
      <c r="C41" s="3">
        <v>400863</v>
      </c>
      <c r="D41" s="2" t="s">
        <v>35</v>
      </c>
      <c r="E41" s="3">
        <v>1</v>
      </c>
      <c r="F41" s="4">
        <f>IF(ISNA(VLOOKUP(TRIM(C41),[1]!Table_Query_from_BetcoViews[[#All],[AlternateID]:[MainSKU]],4,FALSE))=TRUE,(C41),(LEFT(VLOOKUP(TRIM(C41),[1]!Table_Query_from_BetcoViews[[#All],[AlternateID]:[MainSKU]],4,FALSE),6)))</f>
        <v>400863</v>
      </c>
      <c r="G41" s="5" t="str">
        <f>IFERROR(VLOOKUP(TRIM(C41),[1]!Table_Query_from_BetcoViews[[AlternateID]:[ItemDescr2]],5,FALSE),D41)</f>
        <v>SPLASH GUARD</v>
      </c>
    </row>
    <row r="42" spans="2:7" ht="15">
      <c r="B42" s="3">
        <v>41</v>
      </c>
      <c r="C42" s="3">
        <v>400864</v>
      </c>
      <c r="D42" s="2" t="s">
        <v>36</v>
      </c>
      <c r="E42" s="3">
        <v>1</v>
      </c>
      <c r="F42" s="4">
        <f>IF(ISNA(VLOOKUP(TRIM(C42),[1]!Table_Query_from_BetcoViews[[#All],[AlternateID]:[MainSKU]],4,FALSE))=TRUE,(C42),(LEFT(VLOOKUP(TRIM(C42),[1]!Table_Query_from_BetcoViews[[#All],[AlternateID]:[MainSKU]],4,FALSE),6)))</f>
        <v>400864</v>
      </c>
      <c r="G42" s="5" t="str">
        <f>IFERROR(VLOOKUP(TRIM(C42),[1]!Table_Query_from_BetcoViews[[AlternateID]:[ItemDescr2]],5,FALSE),D42)</f>
        <v>BLADE</v>
      </c>
    </row>
    <row r="43" spans="2:7" ht="15">
      <c r="B43" s="3">
        <v>42</v>
      </c>
      <c r="C43" s="3">
        <v>206842</v>
      </c>
      <c r="D43" s="2" t="s">
        <v>9</v>
      </c>
      <c r="E43" s="3">
        <v>1</v>
      </c>
      <c r="F43" s="4" t="str">
        <f>IF(ISNA(VLOOKUP(TRIM(C43),[1]!Table_Query_from_BetcoViews[[#All],[AlternateID]:[MainSKU]],4,FALSE))=TRUE,(C43),(LEFT(VLOOKUP(TRIM(C43),[1]!Table_Query_from_BetcoViews[[#All],[AlternateID]:[MainSKU]],4,FALSE),6)))</f>
        <v>E83573</v>
      </c>
      <c r="G43" s="5" t="str">
        <f>IFERROR(VLOOKUP(TRIM(C43),[1]!Table_Query_from_BetcoViews[[AlternateID]:[ItemDescr2]],5,FALSE),D43)</f>
        <v>Recovery drain plug</v>
      </c>
    </row>
    <row r="44" spans="2:7" ht="15">
      <c r="B44" s="3">
        <v>43</v>
      </c>
      <c r="C44" s="3">
        <v>404941</v>
      </c>
      <c r="D44" s="2" t="s">
        <v>37</v>
      </c>
      <c r="E44" s="3">
        <v>1</v>
      </c>
      <c r="F44" s="4">
        <f>IF(ISNA(VLOOKUP(TRIM(C44),[1]!Table_Query_from_BetcoViews[[#All],[AlternateID]:[MainSKU]],4,FALSE))=TRUE,(C44),(LEFT(VLOOKUP(TRIM(C44),[1]!Table_Query_from_BetcoViews[[#All],[AlternateID]:[MainSKU]],4,FALSE),6)))</f>
        <v>404941</v>
      </c>
      <c r="G44" s="5" t="str">
        <f>IFERROR(VLOOKUP(TRIM(C44),[1]!Table_Query_from_BetcoViews[[AlternateID]:[ItemDescr2]],5,FALSE),D44)</f>
        <v>DECAL</v>
      </c>
    </row>
    <row r="45" spans="2:7" ht="15">
      <c r="B45" s="3">
        <v>44</v>
      </c>
      <c r="C45" s="3">
        <v>404942</v>
      </c>
      <c r="D45" s="2" t="s">
        <v>37</v>
      </c>
      <c r="E45" s="3">
        <v>1</v>
      </c>
      <c r="F45" s="4">
        <f>IF(ISNA(VLOOKUP(TRIM(C45),[1]!Table_Query_from_BetcoViews[[#All],[AlternateID]:[MainSKU]],4,FALSE))=TRUE,(C45),(LEFT(VLOOKUP(TRIM(C45),[1]!Table_Query_from_BetcoViews[[#All],[AlternateID]:[MainSKU]],4,FALSE),6)))</f>
        <v>404942</v>
      </c>
      <c r="G45" s="5" t="str">
        <f>IFERROR(VLOOKUP(TRIM(C45),[1]!Table_Query_from_BetcoViews[[AlternateID]:[ItemDescr2]],5,FALSE),D45)</f>
        <v>DECAL</v>
      </c>
    </row>
    <row r="46" spans="2:7" ht="15">
      <c r="B46" s="3">
        <v>45</v>
      </c>
      <c r="C46" s="3">
        <v>404956</v>
      </c>
      <c r="D46" s="2" t="s">
        <v>37</v>
      </c>
      <c r="E46" s="3">
        <v>1</v>
      </c>
      <c r="F46" s="4">
        <f>IF(ISNA(VLOOKUP(TRIM(C46),[1]!Table_Query_from_BetcoViews[[#All],[AlternateID]:[MainSKU]],4,FALSE))=TRUE,(C46),(LEFT(VLOOKUP(TRIM(C46),[1]!Table_Query_from_BetcoViews[[#All],[AlternateID]:[MainSKU]],4,FALSE),6)))</f>
        <v>404956</v>
      </c>
      <c r="G46" s="5" t="str">
        <f>IFERROR(VLOOKUP(TRIM(C46),[1]!Table_Query_from_BetcoViews[[AlternateID]:[ItemDescr2]],5,FALSE),D46)</f>
        <v>DECAL</v>
      </c>
    </row>
    <row r="47" spans="2:7" ht="15">
      <c r="B47" s="3">
        <v>48</v>
      </c>
      <c r="C47" s="3">
        <v>404957</v>
      </c>
      <c r="D47" s="2" t="s">
        <v>37</v>
      </c>
      <c r="E47" s="3">
        <v>1</v>
      </c>
      <c r="F47" s="4">
        <f>IF(ISNA(VLOOKUP(TRIM(C47),[1]!Table_Query_from_BetcoViews[[#All],[AlternateID]:[MainSKU]],4,FALSE))=TRUE,(C47),(LEFT(VLOOKUP(TRIM(C47),[1]!Table_Query_from_BetcoViews[[#All],[AlternateID]:[MainSKU]],4,FALSE),6)))</f>
        <v>404957</v>
      </c>
      <c r="G47" s="5" t="str">
        <f>IFERROR(VLOOKUP(TRIM(C47),[1]!Table_Query_from_BetcoViews[[AlternateID]:[ItemDescr2]],5,FALSE),D47)</f>
        <v>DECAL</v>
      </c>
    </row>
    <row r="48" spans="2:7" ht="15">
      <c r="B48" s="3">
        <v>49</v>
      </c>
      <c r="C48" s="3">
        <v>404958</v>
      </c>
      <c r="D48" s="2" t="s">
        <v>37</v>
      </c>
      <c r="E48" s="3">
        <v>1</v>
      </c>
      <c r="F48" s="4">
        <f>IF(ISNA(VLOOKUP(TRIM(C48),[1]!Table_Query_from_BetcoViews[[#All],[AlternateID]:[MainSKU]],4,FALSE))=TRUE,(C48),(LEFT(VLOOKUP(TRIM(C48),[1]!Table_Query_from_BetcoViews[[#All],[AlternateID]:[MainSKU]],4,FALSE),6)))</f>
        <v>404958</v>
      </c>
      <c r="G48" s="5" t="str">
        <f>IFERROR(VLOOKUP(TRIM(C48),[1]!Table_Query_from_BetcoViews[[AlternateID]:[ItemDescr2]],5,FALSE),D48)</f>
        <v>DECAL</v>
      </c>
    </row>
    <row r="49" spans="2:7" ht="15">
      <c r="B49" s="3">
        <v>50</v>
      </c>
      <c r="C49" s="3">
        <v>408952</v>
      </c>
      <c r="D49" s="2" t="s">
        <v>38</v>
      </c>
      <c r="E49" s="3">
        <v>12</v>
      </c>
      <c r="F49" s="4" t="str">
        <f>IF(ISNA(VLOOKUP(TRIM(C49),[1]!Table_Query_from_BetcoViews[[#All],[AlternateID]:[MainSKU]],4,FALSE))=TRUE,(C49),(LEFT(VLOOKUP(TRIM(C49),[1]!Table_Query_from_BetcoViews[[#All],[AlternateID]:[MainSKU]],4,FALSE),6)))</f>
        <v>E83800</v>
      </c>
      <c r="G49" s="5" t="str">
        <f>IFERROR(VLOOKUP(TRIM(C49),[1]!Table_Query_from_BetcoViews[[AlternateID]:[ItemDescr2]],5,FALSE),D49)</f>
        <v>Screw</v>
      </c>
    </row>
    <row r="50" spans="2:7" ht="15">
      <c r="B50" s="3">
        <v>51</v>
      </c>
      <c r="C50" s="3">
        <v>408506</v>
      </c>
      <c r="D50" s="2" t="s">
        <v>38</v>
      </c>
      <c r="E50" s="3">
        <v>3</v>
      </c>
      <c r="F50" s="4" t="str">
        <f>IF(ISNA(VLOOKUP(TRIM(C50),[1]!Table_Query_from_BetcoViews[[#All],[AlternateID]:[MainSKU]],4,FALSE))=TRUE,(C50),(LEFT(VLOOKUP(TRIM(C50),[1]!Table_Query_from_BetcoViews[[#All],[AlternateID]:[MainSKU]],4,FALSE),6)))</f>
        <v>E82288</v>
      </c>
      <c r="G50" s="5" t="str">
        <f>IFERROR(VLOOKUP(TRIM(C50),[1]!Table_Query_from_BetcoViews[[AlternateID]:[ItemDescr2]],5,FALSE),D50)</f>
        <v>Screw, Pan Hd Phil Self Tap</v>
      </c>
    </row>
    <row r="51" spans="2:7" ht="15">
      <c r="B51" s="3">
        <v>52</v>
      </c>
      <c r="C51" s="3">
        <v>409078</v>
      </c>
      <c r="D51" s="2" t="s">
        <v>39</v>
      </c>
      <c r="E51" s="3">
        <v>2</v>
      </c>
      <c r="F51" s="4" t="str">
        <f>IF(ISNA(VLOOKUP(TRIM(C51),[1]!Table_Query_from_BetcoViews[[#All],[AlternateID]:[MainSKU]],4,FALSE))=TRUE,(C51),(LEFT(VLOOKUP(TRIM(C51),[1]!Table_Query_from_BetcoViews[[#All],[AlternateID]:[MainSKU]],4,FALSE),6)))</f>
        <v>E83867</v>
      </c>
      <c r="G51" s="5" t="str">
        <f>IFERROR(VLOOKUP(TRIM(C51),[1]!Table_Query_from_BetcoViews[[AlternateID]:[ItemDescr2]],5,FALSE),D51)</f>
        <v>Nyloc Hex Nut, M4x6 Zinc</v>
      </c>
    </row>
    <row r="52" spans="2:7" ht="15">
      <c r="B52" s="3">
        <v>53</v>
      </c>
      <c r="C52" s="3">
        <v>409143</v>
      </c>
      <c r="D52" s="2" t="s">
        <v>40</v>
      </c>
      <c r="E52" s="3">
        <v>2</v>
      </c>
      <c r="F52" s="4" t="str">
        <f>IF(ISNA(VLOOKUP(TRIM(C52),[1]!Table_Query_from_BetcoViews[[#All],[AlternateID]:[MainSKU]],4,FALSE))=TRUE,(C52),(LEFT(VLOOKUP(TRIM(C52),[1]!Table_Query_from_BetcoViews[[#All],[AlternateID]:[MainSKU]],4,FALSE),6)))</f>
        <v>E83859</v>
      </c>
      <c r="G52" s="5" t="str">
        <f>IFERROR(VLOOKUP(TRIM(C52),[1]!Table_Query_from_BetcoViews[[AlternateID]:[ItemDescr2]],5,FALSE),D52)</f>
        <v>Washer</v>
      </c>
    </row>
    <row r="53" spans="2:7" ht="15">
      <c r="B53" s="3">
        <v>54</v>
      </c>
      <c r="C53" s="3">
        <v>408509</v>
      </c>
      <c r="D53" s="2" t="s">
        <v>38</v>
      </c>
      <c r="E53" s="3">
        <v>2</v>
      </c>
      <c r="F53" s="4" t="str">
        <f>IF(ISNA(VLOOKUP(TRIM(C53),[1]!Table_Query_from_BetcoViews[[#All],[AlternateID]:[MainSKU]],4,FALSE))=TRUE,(C53),(LEFT(VLOOKUP(TRIM(C53),[1]!Table_Query_from_BetcoViews[[#All],[AlternateID]:[MainSKU]],4,FALSE),6)))</f>
        <v>E83858</v>
      </c>
      <c r="G53" s="5" t="str">
        <f>IFERROR(VLOOKUP(TRIM(C53),[1]!Table_Query_from_BetcoViews[[AlternateID]:[ItemDescr2]],5,FALSE),D53)</f>
        <v>Oval Hd SL Machine Screw M4x12 SS</v>
      </c>
    </row>
    <row r="54" spans="2:7" ht="15">
      <c r="B54" s="3">
        <v>55</v>
      </c>
      <c r="C54" s="3">
        <v>409150</v>
      </c>
      <c r="D54" s="2" t="s">
        <v>40</v>
      </c>
      <c r="E54" s="3">
        <v>2</v>
      </c>
      <c r="F54" s="4" t="str">
        <f>IF(ISNA(VLOOKUP(TRIM(C54),[1]!Table_Query_from_BetcoViews[[#All],[AlternateID]:[MainSKU]],4,FALSE))=TRUE,(C54),(LEFT(VLOOKUP(TRIM(C54),[1]!Table_Query_from_BetcoViews[[#All],[AlternateID]:[MainSKU]],4,FALSE),6)))</f>
        <v>E83879</v>
      </c>
      <c r="G54" s="5" t="str">
        <f>IFERROR(VLOOKUP(TRIM(C54),[1]!Table_Query_from_BetcoViews[[AlternateID]:[ItemDescr2]],5,FALSE),D54)</f>
        <v>Flat Washer M5x11x1 Zinc</v>
      </c>
    </row>
    <row r="55" spans="2:7" ht="15">
      <c r="B55" s="3">
        <v>56</v>
      </c>
      <c r="C55" s="3">
        <v>408889</v>
      </c>
      <c r="D55" s="2" t="s">
        <v>38</v>
      </c>
      <c r="E55" s="3">
        <v>2</v>
      </c>
      <c r="F55" s="4">
        <f>IF(ISNA(VLOOKUP(TRIM(C55),[1]!Table_Query_from_BetcoViews[[#All],[AlternateID]:[MainSKU]],4,FALSE))=TRUE,(C55),(LEFT(VLOOKUP(TRIM(C55),[1]!Table_Query_from_BetcoViews[[#All],[AlternateID]:[MainSKU]],4,FALSE),6)))</f>
        <v>408889</v>
      </c>
      <c r="G55" s="5" t="str">
        <f>IFERROR(VLOOKUP(TRIM(C55),[1]!Table_Query_from_BetcoViews[[AlternateID]:[ItemDescr2]],5,FALSE),D55)</f>
        <v>SCREW</v>
      </c>
    </row>
    <row r="56" spans="2:7" ht="15">
      <c r="B56" s="3">
        <v>57</v>
      </c>
      <c r="C56" s="3">
        <v>409085</v>
      </c>
      <c r="D56" s="2" t="s">
        <v>39</v>
      </c>
      <c r="E56" s="3">
        <v>5</v>
      </c>
      <c r="F56" s="4">
        <f>IF(ISNA(VLOOKUP(TRIM(C56),[1]!Table_Query_from_BetcoViews[[#All],[AlternateID]:[MainSKU]],4,FALSE))=TRUE,(C56),(LEFT(VLOOKUP(TRIM(C56),[1]!Table_Query_from_BetcoViews[[#All],[AlternateID]:[MainSKU]],4,FALSE),6)))</f>
        <v>409085</v>
      </c>
      <c r="G56" s="5" t="str">
        <f>IFERROR(VLOOKUP(TRIM(C56),[1]!Table_Query_from_BetcoViews[[AlternateID]:[ItemDescr2]],5,FALSE),D56)</f>
        <v>LOCK NUT</v>
      </c>
    </row>
    <row r="57" spans="2:7" ht="15">
      <c r="B57" s="3">
        <v>58</v>
      </c>
      <c r="C57" s="3">
        <v>408678</v>
      </c>
      <c r="D57" s="2" t="s">
        <v>38</v>
      </c>
      <c r="E57" s="3">
        <v>1</v>
      </c>
      <c r="F57" s="4" t="str">
        <f>IF(ISNA(VLOOKUP(TRIM(C57),[1]!Table_Query_from_BetcoViews[[#All],[AlternateID]:[MainSKU]],4,FALSE))=TRUE,(C57),(LEFT(VLOOKUP(TRIM(C57),[1]!Table_Query_from_BetcoViews[[#All],[AlternateID]:[MainSKU]],4,FALSE),6)))</f>
        <v>E83801</v>
      </c>
      <c r="G57" s="5" t="str">
        <f>IFERROR(VLOOKUP(TRIM(C57),[1]!Table_Query_from_BetcoViews[[AlternateID]:[ItemDescr2]],5,FALSE),D57)</f>
        <v>Hex Bolt M8x35 Zinc</v>
      </c>
    </row>
    <row r="58" spans="2:7" ht="15">
      <c r="B58" s="3">
        <v>59</v>
      </c>
      <c r="C58" s="3">
        <v>408905</v>
      </c>
      <c r="D58" s="2" t="s">
        <v>41</v>
      </c>
      <c r="E58" s="3">
        <v>1</v>
      </c>
      <c r="F58" s="4" t="str">
        <f>IF(ISNA(VLOOKUP(TRIM(C58),[1]!Table_Query_from_BetcoViews[[#All],[AlternateID]:[MainSKU]],4,FALSE))=TRUE,(C58),(LEFT(VLOOKUP(TRIM(C58),[1]!Table_Query_from_BetcoViews[[#All],[AlternateID]:[MainSKU]],4,FALSE),6)))</f>
        <v>E82707</v>
      </c>
      <c r="G58" s="5" t="str">
        <f>IFERROR(VLOOKUP(TRIM(C58),[1]!Table_Query_from_BetcoViews[[AlternateID]:[ItemDescr2]],5,FALSE),D58)</f>
        <v>Set Screw Hex Soc Flat End M6x40 SS</v>
      </c>
    </row>
    <row r="59" spans="2:7" ht="15">
      <c r="B59" s="3">
        <v>60</v>
      </c>
      <c r="C59" s="3">
        <v>409040</v>
      </c>
      <c r="D59" s="2" t="s">
        <v>42</v>
      </c>
      <c r="E59" s="3">
        <v>2</v>
      </c>
      <c r="F59" s="4" t="str">
        <f>IF(ISNA(VLOOKUP(TRIM(C59),[1]!Table_Query_from_BetcoViews[[#All],[AlternateID]:[MainSKU]],4,FALSE))=TRUE,(C59),(LEFT(VLOOKUP(TRIM(C59),[1]!Table_Query_from_BetcoViews[[#All],[AlternateID]:[MainSKU]],4,FALSE),6)))</f>
        <v>E83852</v>
      </c>
      <c r="G59" s="5" t="str">
        <f>IFERROR(VLOOKUP(TRIM(C59),[1]!Table_Query_from_BetcoViews[[AlternateID]:[ItemDescr2]],5,FALSE),D59)</f>
        <v>Hex Nut, M6x5</v>
      </c>
    </row>
    <row r="60" spans="2:7" ht="15">
      <c r="B60" s="3">
        <v>61</v>
      </c>
      <c r="C60" s="3">
        <v>409175</v>
      </c>
      <c r="D60" s="2" t="s">
        <v>40</v>
      </c>
      <c r="E60" s="3">
        <v>10</v>
      </c>
      <c r="F60" s="4" t="str">
        <f>IF(ISNA(VLOOKUP(TRIM(C60),[1]!Table_Query_from_BetcoViews[[#All],[AlternateID]:[MainSKU]],4,FALSE))=TRUE,(C60),(LEFT(VLOOKUP(TRIM(C60),[1]!Table_Query_from_BetcoViews[[#All],[AlternateID]:[MainSKU]],4,FALSE),6)))</f>
        <v>E81874</v>
      </c>
      <c r="G60" s="5" t="str">
        <f>IFERROR(VLOOKUP(TRIM(C60),[1]!Table_Query_from_BetcoViews[[AlternateID]:[ItemDescr2]],5,FALSE),D60)</f>
        <v>Flat Washer M8x17x1.6 Zinc</v>
      </c>
    </row>
    <row r="61" spans="2:7" ht="15">
      <c r="B61" s="3">
        <v>62</v>
      </c>
      <c r="C61" s="3">
        <v>409340</v>
      </c>
      <c r="D61" s="2" t="s">
        <v>137</v>
      </c>
      <c r="E61" s="3">
        <v>4</v>
      </c>
      <c r="F61" s="4" t="str">
        <f>IF(ISNA(VLOOKUP(TRIM(C61),[1]!Table_Query_from_BetcoViews[[#All],[AlternateID]:[MainSKU]],4,FALSE))=TRUE,(C61),(LEFT(VLOOKUP(TRIM(C61),[1]!Table_Query_from_BetcoViews[[#All],[AlternateID]:[MainSKU]],4,FALSE),6)))</f>
        <v>E83868</v>
      </c>
      <c r="G61" s="5" t="str">
        <f>IFERROR(VLOOKUP(TRIM(C61),[1]!Table_Query_from_BetcoViews[[AlternateID]:[ItemDescr2]],5,FALSE),D61)</f>
        <v>External Serrated Lock Washer M8 Zinc</v>
      </c>
    </row>
    <row r="62" spans="2:7" ht="15">
      <c r="B62" s="3">
        <v>63</v>
      </c>
      <c r="C62" s="3">
        <v>408817</v>
      </c>
      <c r="D62" s="2" t="s">
        <v>38</v>
      </c>
      <c r="E62" s="3">
        <v>8</v>
      </c>
      <c r="F62" s="4">
        <f>IF(ISNA(VLOOKUP(TRIM(C62),[1]!Table_Query_from_BetcoViews[[#All],[AlternateID]:[MainSKU]],4,FALSE))=TRUE,(C62),(LEFT(VLOOKUP(TRIM(C62),[1]!Table_Query_from_BetcoViews[[#All],[AlternateID]:[MainSKU]],4,FALSE),6)))</f>
        <v>408817</v>
      </c>
      <c r="G62" s="5" t="str">
        <f>IFERROR(VLOOKUP(TRIM(C62),[1]!Table_Query_from_BetcoViews[[AlternateID]:[ItemDescr2]],5,FALSE),D62)</f>
        <v>SCREW</v>
      </c>
    </row>
    <row r="63" spans="2:7" ht="15">
      <c r="B63" s="3">
        <v>64</v>
      </c>
      <c r="C63" s="3">
        <v>409181</v>
      </c>
      <c r="D63" s="2" t="s">
        <v>40</v>
      </c>
      <c r="E63" s="3">
        <v>6</v>
      </c>
      <c r="F63" s="4" t="str">
        <f>IF(ISNA(VLOOKUP(TRIM(C63),[1]!Table_Query_from_BetcoViews[[#All],[AlternateID]:[MainSKU]],4,FALSE))=TRUE,(C63),(LEFT(VLOOKUP(TRIM(C63),[1]!Table_Query_from_BetcoViews[[#All],[AlternateID]:[MainSKU]],4,FALSE),6)))</f>
        <v>E83704</v>
      </c>
      <c r="G63" s="5" t="str">
        <f>IFERROR(VLOOKUP(TRIM(C63),[1]!Table_Query_from_BetcoViews[[AlternateID]:[ItemDescr2]],5,FALSE),D63)</f>
        <v>Lock Washer M8x13x2.2 Zinc</v>
      </c>
    </row>
    <row r="64" spans="2:7" ht="15">
      <c r="B64" s="3">
        <v>65</v>
      </c>
      <c r="C64" s="3">
        <v>408879</v>
      </c>
      <c r="D64" s="2" t="s">
        <v>38</v>
      </c>
      <c r="E64" s="3">
        <v>2</v>
      </c>
      <c r="F64" s="4">
        <f>IF(ISNA(VLOOKUP(TRIM(C64),[1]!Table_Query_from_BetcoViews[[#All],[AlternateID]:[MainSKU]],4,FALSE))=TRUE,(C64),(LEFT(VLOOKUP(TRIM(C64),[1]!Table_Query_from_BetcoViews[[#All],[AlternateID]:[MainSKU]],4,FALSE),6)))</f>
        <v>408879</v>
      </c>
      <c r="G64" s="5" t="str">
        <f>IFERROR(VLOOKUP(TRIM(C64),[1]!Table_Query_from_BetcoViews[[AlternateID]:[ItemDescr2]],5,FALSE),D64)</f>
        <v>SCREW</v>
      </c>
    </row>
    <row r="65" spans="2:7" ht="15">
      <c r="B65" s="3">
        <v>66</v>
      </c>
      <c r="C65" s="3">
        <v>409151</v>
      </c>
      <c r="D65" s="2" t="s">
        <v>40</v>
      </c>
      <c r="E65" s="3">
        <v>3</v>
      </c>
      <c r="F65" s="4">
        <f>IF(ISNA(VLOOKUP(TRIM(C65),[1]!Table_Query_from_BetcoViews[[#All],[AlternateID]:[MainSKU]],4,FALSE))=TRUE,(C65),(LEFT(VLOOKUP(TRIM(C65),[1]!Table_Query_from_BetcoViews[[#All],[AlternateID]:[MainSKU]],4,FALSE),6)))</f>
        <v>409151</v>
      </c>
      <c r="G65" s="5" t="str">
        <f>IFERROR(VLOOKUP(TRIM(C65),[1]!Table_Query_from_BetcoViews[[AlternateID]:[ItemDescr2]],5,FALSE),D65)</f>
        <v>WASHER</v>
      </c>
    </row>
    <row r="66" spans="2:7" ht="15">
      <c r="B66" s="3">
        <v>67</v>
      </c>
      <c r="C66" s="3">
        <v>409359</v>
      </c>
      <c r="D66" s="2" t="s">
        <v>138</v>
      </c>
      <c r="E66" s="3">
        <v>2</v>
      </c>
      <c r="F66" s="4">
        <f>IF(ISNA(VLOOKUP(TRIM(C66),[1]!Table_Query_from_BetcoViews[[#All],[AlternateID]:[MainSKU]],4,FALSE))=TRUE,(C66),(LEFT(VLOOKUP(TRIM(C66),[1]!Table_Query_from_BetcoViews[[#All],[AlternateID]:[MainSKU]],4,FALSE),6)))</f>
        <v>409359</v>
      </c>
      <c r="G66" s="5" t="str">
        <f>IFERROR(VLOOKUP(TRIM(C66),[1]!Table_Query_from_BetcoViews[[AlternateID]:[ItemDescr2]],5,FALSE),D66)</f>
        <v>RIVET</v>
      </c>
    </row>
    <row r="67" spans="2:7" ht="15">
      <c r="B67" s="3">
        <v>68</v>
      </c>
      <c r="C67" s="3">
        <v>409118</v>
      </c>
      <c r="D67" s="2" t="s">
        <v>42</v>
      </c>
      <c r="E67" s="3">
        <v>2</v>
      </c>
      <c r="F67" s="4">
        <f>IF(ISNA(VLOOKUP(TRIM(C67),[1]!Table_Query_from_BetcoViews[[#All],[AlternateID]:[MainSKU]],4,FALSE))=TRUE,(C67),(LEFT(VLOOKUP(TRIM(C67),[1]!Table_Query_from_BetcoViews[[#All],[AlternateID]:[MainSKU]],4,FALSE),6)))</f>
        <v>409118</v>
      </c>
      <c r="G67" s="5" t="str">
        <f>IFERROR(VLOOKUP(TRIM(C67),[1]!Table_Query_from_BetcoViews[[AlternateID]:[ItemDescr2]],5,FALSE),D67)</f>
        <v>NUT</v>
      </c>
    </row>
    <row r="68" spans="2:7" ht="15">
      <c r="B68" s="3">
        <v>69</v>
      </c>
      <c r="C68" s="3">
        <v>407646</v>
      </c>
      <c r="D68" s="2" t="s">
        <v>38</v>
      </c>
      <c r="E68" s="3">
        <v>2</v>
      </c>
      <c r="F68" s="4" t="str">
        <f>IF(ISNA(VLOOKUP(TRIM(C68),[1]!Table_Query_from_BetcoViews[[#All],[AlternateID]:[MainSKU]],4,FALSE))=TRUE,(C68),(LEFT(VLOOKUP(TRIM(C68),[1]!Table_Query_from_BetcoViews[[#All],[AlternateID]:[MainSKU]],4,FALSE),6)))</f>
        <v>E20084</v>
      </c>
      <c r="G68" s="5" t="str">
        <f>IFERROR(VLOOKUP(TRIM(C68),[1]!Table_Query_from_BetcoViews[[AlternateID]:[ItemDescr2]],5,FALSE),D68)</f>
        <v>Hex Bolt M5x16 SS</v>
      </c>
    </row>
    <row r="69" spans="2:7" ht="15">
      <c r="B69" s="3">
        <v>70</v>
      </c>
      <c r="C69" s="3">
        <v>409141</v>
      </c>
      <c r="D69" s="2" t="s">
        <v>40</v>
      </c>
      <c r="E69" s="3">
        <v>2</v>
      </c>
      <c r="F69" s="4">
        <f>IF(ISNA(VLOOKUP(TRIM(C69),[1]!Table_Query_from_BetcoViews[[#All],[AlternateID]:[MainSKU]],4,FALSE))=TRUE,(C69),(LEFT(VLOOKUP(TRIM(C69),[1]!Table_Query_from_BetcoViews[[#All],[AlternateID]:[MainSKU]],4,FALSE),6)))</f>
        <v>409141</v>
      </c>
      <c r="G69" s="5" t="str">
        <f>IFERROR(VLOOKUP(TRIM(C69),[1]!Table_Query_from_BetcoViews[[AlternateID]:[ItemDescr2]],5,FALSE),D69)</f>
        <v>WASHER</v>
      </c>
    </row>
    <row r="70" spans="2:7" ht="15">
      <c r="B70" s="3">
        <v>71</v>
      </c>
      <c r="C70" s="3">
        <v>409149</v>
      </c>
      <c r="D70" s="2" t="s">
        <v>40</v>
      </c>
      <c r="E70" s="3">
        <v>2</v>
      </c>
      <c r="F70" s="4" t="str">
        <f>IF(ISNA(VLOOKUP(TRIM(C70),[1]!Table_Query_from_BetcoViews[[#All],[AlternateID]:[MainSKU]],4,FALSE))=TRUE,(C70),(LEFT(VLOOKUP(TRIM(C70),[1]!Table_Query_from_BetcoViews[[#All],[AlternateID]:[MainSKU]],4,FALSE),6)))</f>
        <v>E81618</v>
      </c>
      <c r="G70" s="5" t="str">
        <f>IFERROR(VLOOKUP(TRIM(C70),[1]!Table_Query_from_BetcoViews[[AlternateID]:[ItemDescr2]],5,FALSE),D70)</f>
        <v>Flat Washer M5x10x1 SS</v>
      </c>
    </row>
    <row r="71" spans="2:7" ht="15">
      <c r="B71" s="3">
        <v>72</v>
      </c>
      <c r="C71" s="3">
        <v>200167</v>
      </c>
      <c r="D71" s="2" t="s">
        <v>139</v>
      </c>
      <c r="E71" s="3">
        <v>1</v>
      </c>
      <c r="F71" s="4" t="str">
        <f>IF(ISNA(VLOOKUP(TRIM(C71),[1]!Table_Query_from_BetcoViews[[#All],[AlternateID]:[MainSKU]],4,FALSE))=TRUE,(C71),(LEFT(VLOOKUP(TRIM(C71),[1]!Table_Query_from_BetcoViews[[#All],[AlternateID]:[MainSKU]],4,FALSE),6)))</f>
        <v>E82600</v>
      </c>
      <c r="G71" s="5" t="str">
        <f>IFERROR(VLOOKUP(TRIM(C71),[1]!Table_Query_from_BetcoViews[[AlternateID]:[ItemDescr2]],5,FALSE),D71)</f>
        <v>Kit, Sol. Drain Hose, Simpla</v>
      </c>
    </row>
    <row r="72" spans="2:7" ht="15">
      <c r="B72" s="3">
        <v>73</v>
      </c>
      <c r="C72" s="3">
        <v>404959</v>
      </c>
      <c r="D72" s="2" t="s">
        <v>37</v>
      </c>
      <c r="E72" s="3">
        <v>1</v>
      </c>
      <c r="F72" s="4">
        <f>IF(ISNA(VLOOKUP(TRIM(C72),[1]!Table_Query_from_BetcoViews[[#All],[AlternateID]:[MainSKU]],4,FALSE))=TRUE,(C72),(LEFT(VLOOKUP(TRIM(C72),[1]!Table_Query_from_BetcoViews[[#All],[AlternateID]:[MainSKU]],4,FALSE),6)))</f>
        <v>404959</v>
      </c>
      <c r="G72" s="5" t="str">
        <f>IFERROR(VLOOKUP(TRIM(C72),[1]!Table_Query_from_BetcoViews[[AlternateID]:[ItemDescr2]],5,FALSE),D72)</f>
        <v>DECAL</v>
      </c>
    </row>
    <row r="73" spans="2:7" ht="15">
      <c r="B73" s="3">
        <v>74</v>
      </c>
      <c r="C73" s="3">
        <v>405025</v>
      </c>
      <c r="D73" s="2" t="s">
        <v>37</v>
      </c>
      <c r="E73" s="3">
        <v>1</v>
      </c>
      <c r="F73" s="4">
        <f>IF(ISNA(VLOOKUP(TRIM(C73),[1]!Table_Query_from_BetcoViews[[#All],[AlternateID]:[MainSKU]],4,FALSE))=TRUE,(C73),(LEFT(VLOOKUP(TRIM(C73),[1]!Table_Query_from_BetcoViews[[#All],[AlternateID]:[MainSKU]],4,FALSE),6)))</f>
        <v>405025</v>
      </c>
      <c r="G73" s="5" t="str">
        <f>IFERROR(VLOOKUP(TRIM(C73),[1]!Table_Query_from_BetcoViews[[AlternateID]:[ItemDescr2]],5,FALSE),D73)</f>
        <v>DECAL</v>
      </c>
    </row>
    <row r="74" spans="2:7" ht="15">
      <c r="B74" s="3">
        <v>75</v>
      </c>
      <c r="C74" s="3">
        <v>405024</v>
      </c>
      <c r="D74" s="2" t="s">
        <v>37</v>
      </c>
      <c r="E74" s="3">
        <v>1</v>
      </c>
      <c r="F74" s="4">
        <f>IF(ISNA(VLOOKUP(TRIM(C74),[1]!Table_Query_from_BetcoViews[[#All],[AlternateID]:[MainSKU]],4,FALSE))=TRUE,(C74),(LEFT(VLOOKUP(TRIM(C74),[1]!Table_Query_from_BetcoViews[[#All],[AlternateID]:[MainSKU]],4,FALSE),6)))</f>
        <v>405024</v>
      </c>
      <c r="G74" s="5" t="str">
        <f>IFERROR(VLOOKUP(TRIM(C74),[1]!Table_Query_from_BetcoViews[[AlternateID]:[ItemDescr2]],5,FALSE),D74)</f>
        <v>DECAL</v>
      </c>
    </row>
    <row r="75" spans="2:7" ht="15">
      <c r="B75" s="3">
        <v>76</v>
      </c>
      <c r="C75" s="3">
        <v>405038</v>
      </c>
      <c r="D75" s="2" t="s">
        <v>37</v>
      </c>
      <c r="E75" s="3">
        <v>1</v>
      </c>
      <c r="F75" s="4">
        <f>IF(ISNA(VLOOKUP(TRIM(C75),[1]!Table_Query_from_BetcoViews[[#All],[AlternateID]:[MainSKU]],4,FALSE))=TRUE,(C75),(LEFT(VLOOKUP(TRIM(C75),[1]!Table_Query_from_BetcoViews[[#All],[AlternateID]:[MainSKU]],4,FALSE),6)))</f>
        <v>405038</v>
      </c>
      <c r="G75" s="5" t="str">
        <f>IFERROR(VLOOKUP(TRIM(C75),[1]!Table_Query_from_BetcoViews[[AlternateID]:[ItemDescr2]],5,FALSE),D75)</f>
        <v>DECAL</v>
      </c>
    </row>
    <row r="76" spans="2:7" ht="15">
      <c r="B76" s="3">
        <v>77</v>
      </c>
      <c r="C76" s="3">
        <v>405039</v>
      </c>
      <c r="D76" s="2" t="s">
        <v>37</v>
      </c>
      <c r="E76" s="3">
        <v>1</v>
      </c>
      <c r="F76" s="4">
        <f>IF(ISNA(VLOOKUP(TRIM(C76),[1]!Table_Query_from_BetcoViews[[#All],[AlternateID]:[MainSKU]],4,FALSE))=TRUE,(C76),(LEFT(VLOOKUP(TRIM(C76),[1]!Table_Query_from_BetcoViews[[#All],[AlternateID]:[MainSKU]],4,FALSE),6)))</f>
        <v>405039</v>
      </c>
      <c r="G76" s="5" t="str">
        <f>IFERROR(VLOOKUP(TRIM(C76),[1]!Table_Query_from_BetcoViews[[AlternateID]:[ItemDescr2]],5,FALSE),D76)</f>
        <v>DECAL</v>
      </c>
    </row>
    <row r="77" spans="2:7" ht="15">
      <c r="B77" s="3">
        <v>78</v>
      </c>
      <c r="C77" s="3">
        <v>410423</v>
      </c>
      <c r="D77" s="2" t="s">
        <v>28</v>
      </c>
      <c r="E77" s="3">
        <v>1</v>
      </c>
      <c r="F77" s="4">
        <f>IF(ISNA(VLOOKUP(TRIM(C77),[1]!Table_Query_from_BetcoViews[[#All],[AlternateID]:[MainSKU]],4,FALSE))=TRUE,(C77),(LEFT(VLOOKUP(TRIM(C77),[1]!Table_Query_from_BetcoViews[[#All],[AlternateID]:[MainSKU]],4,FALSE),6)))</f>
        <v>410423</v>
      </c>
      <c r="G77" s="5" t="str">
        <f>IFERROR(VLOOKUP(TRIM(C77),[1]!Table_Query_from_BetcoViews[[AlternateID]:[ItemDescr2]],5,FALSE),D77)</f>
        <v>FITTING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852B4A-03C7-4017-8DBE-B0CCCD0158E7}"/>
</file>

<file path=customXml/itemProps2.xml><?xml version="1.0" encoding="utf-8"?>
<ds:datastoreItem xmlns:ds="http://schemas.openxmlformats.org/officeDocument/2006/customXml" ds:itemID="{715171C9-727A-4DE1-B344-9A1A394C6F43}"/>
</file>

<file path=customXml/itemProps3.xml><?xml version="1.0" encoding="utf-8"?>
<ds:datastoreItem xmlns:ds="http://schemas.openxmlformats.org/officeDocument/2006/customXml" ds:itemID="{E5E7AA7D-DA1E-48C8-82FA-91D72B1B2BF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2011-02-10T16:00:51Z</cp:lastPrinted>
  <dcterms:created xsi:type="dcterms:W3CDTF">2011-02-10T15:14:35Z</dcterms:created>
  <dcterms:modified xsi:type="dcterms:W3CDTF">2011-02-10T16:02:44Z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